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75" windowWidth="14415" windowHeight="8550" tabRatio="935" firstSheet="7" activeTab="11"/>
  </bookViews>
  <sheets>
    <sheet name="Бокситогорская МБ " sheetId="65" r:id="rId1"/>
    <sheet name="Волосовская" sheetId="67" r:id="rId2"/>
    <sheet name="Волховская " sheetId="68" r:id="rId3"/>
    <sheet name="Всеволожская" sheetId="66" r:id="rId4"/>
    <sheet name="Токсовская" sheetId="69" r:id="rId5"/>
    <sheet name="Сертолово" sheetId="70" r:id="rId6"/>
    <sheet name="Приморск" sheetId="71" r:id="rId7"/>
    <sheet name="Рощино" sheetId="73" r:id="rId8"/>
    <sheet name="Выборгская ДГБ" sheetId="39" state="hidden" r:id="rId9"/>
    <sheet name="Выборгский роддом" sheetId="40" state="hidden" r:id="rId10"/>
    <sheet name="Выборгская МБ" sheetId="7" r:id="rId11"/>
    <sheet name="Гатчинская КМБ" sheetId="17" r:id="rId12"/>
    <sheet name="Кингисеппская МБ" sheetId="18" r:id="rId13"/>
    <sheet name="Киришская МБ" sheetId="19" r:id="rId14"/>
    <sheet name="Кировская МБ" sheetId="20" r:id="rId15"/>
    <sheet name="Лодейнопольская МБ" sheetId="21" r:id="rId16"/>
    <sheet name="Ломоносовская МБ" sheetId="22" r:id="rId17"/>
    <sheet name="Лужская МБ" sheetId="23" r:id="rId18"/>
    <sheet name="Подпорожская МБ" sheetId="24" r:id="rId19"/>
    <sheet name="Приозерская МБ" sheetId="25" r:id="rId20"/>
    <sheet name="Сланцевская МБ" sheetId="26" r:id="rId21"/>
    <sheet name="Тихвинская МБ" sheetId="27" r:id="rId22"/>
    <sheet name="Тосненская КМБ" sheetId="28" r:id="rId23"/>
    <sheet name="Сосновый мыс" sheetId="8" state="hidden" r:id="rId24"/>
    <sheet name="Центр проф патологии" sheetId="9" state="hidden" r:id="rId25"/>
    <sheet name="Центр СПИД" sheetId="10" state="hidden" r:id="rId26"/>
    <sheet name="Лужский дом ребёнка" sheetId="12" state="hidden" r:id="rId27"/>
    <sheet name="Всеволожский дом ребенка" sheetId="13" state="hidden" r:id="rId28"/>
    <sheet name="Контрольно-анал лабор" sheetId="14" state="hidden" r:id="rId29"/>
    <sheet name="Ленобл центр" sheetId="15" state="hidden" r:id="rId30"/>
    <sheet name="ЛОКБ" sheetId="41" state="hidden" r:id="rId31"/>
    <sheet name="ЛОДКБ" sheetId="42" state="hidden" r:id="rId32"/>
    <sheet name="ЛООД" sheetId="44" state="hidden" r:id="rId33"/>
    <sheet name="БСМЭ" sheetId="45" state="hidden" r:id="rId34"/>
    <sheet name="ЦКЛО" sheetId="46" state="hidden" r:id="rId35"/>
    <sheet name="Выборг ТБ" sheetId="47" state="hidden" r:id="rId36"/>
    <sheet name="ТБ Дружноселье" sheetId="48" state="hidden" r:id="rId37"/>
    <sheet name="ТБ Зеленохолмская" sheetId="49" state="hidden" r:id="rId38"/>
    <sheet name="ЛОПТД" sheetId="50" state="hidden" r:id="rId39"/>
    <sheet name="ТБ Тихвин" sheetId="51" state="hidden" r:id="rId40"/>
    <sheet name="Мед техникум" sheetId="52" state="hidden" r:id="rId41"/>
    <sheet name="МК Выборг" sheetId="53" state="hidden" r:id="rId42"/>
    <sheet name="МК Тихвин" sheetId="54" state="hidden" r:id="rId43"/>
    <sheet name="ЛОНД" sheetId="77" state="hidden" r:id="rId44"/>
    <sheet name="ВМНД" sheetId="55" state="hidden" r:id="rId45"/>
    <sheet name="ПБ Дружноселье" sheetId="56" state="hidden" r:id="rId46"/>
    <sheet name="ПБ Свирская" sheetId="57" state="hidden" r:id="rId47"/>
    <sheet name="ПБ Тихвин" sheetId="58" state="hidden" r:id="rId48"/>
    <sheet name="ПБ Ульяновская" sheetId="59" state="hidden" r:id="rId49"/>
    <sheet name="ЛОПНД" sheetId="61" state="hidden" r:id="rId50"/>
    <sheet name="МИАЦ" sheetId="62" state="hidden" r:id="rId51"/>
    <sheet name="Центр Мед.профилактики" sheetId="64" state="hidden" r:id="rId52"/>
  </sheets>
  <definedNames>
    <definedName name="_xlnm.Print_Area" localSheetId="0">'Бокситогорская МБ '!$A:$J</definedName>
    <definedName name="_xlnm.Print_Area" localSheetId="33">БСМЭ!$A:$J</definedName>
    <definedName name="_xlnm.Print_Area" localSheetId="44">ВМНД!$A:$J</definedName>
    <definedName name="_xlnm.Print_Area" localSheetId="1">Волосовская!$A:$J</definedName>
    <definedName name="_xlnm.Print_Area" localSheetId="27">'Всеволожский дом ребенка'!$A:$J</definedName>
    <definedName name="_xlnm.Print_Area" localSheetId="35">'Выборг ТБ'!$A:$J</definedName>
    <definedName name="_xlnm.Print_Area" localSheetId="10">'Выборгская МБ'!$A:$J</definedName>
    <definedName name="_xlnm.Print_Area" localSheetId="11">'Гатчинская КМБ'!$A:$J</definedName>
    <definedName name="_xlnm.Print_Area" localSheetId="12">'Кингисеппская МБ'!$A:$J</definedName>
    <definedName name="_xlnm.Print_Area" localSheetId="13">'Киришская МБ'!$A:$J</definedName>
    <definedName name="_xlnm.Print_Area" localSheetId="14">'Кировская МБ'!$A:$J</definedName>
    <definedName name="_xlnm.Print_Area" localSheetId="28">'Контрольно-анал лабор'!$A:$J</definedName>
    <definedName name="_xlnm.Print_Area" localSheetId="29">'Ленобл центр'!$A:$J</definedName>
    <definedName name="_xlnm.Print_Area" localSheetId="15">'Лодейнопольская МБ'!$A:$J</definedName>
    <definedName name="_xlnm.Print_Area" localSheetId="31">ЛОДКБ!$A:$J</definedName>
    <definedName name="_xlnm.Print_Area" localSheetId="30">ЛОКБ!$A:$J</definedName>
    <definedName name="_xlnm.Print_Area" localSheetId="16">'Ломоносовская МБ'!$A:$J</definedName>
    <definedName name="_xlnm.Print_Area" localSheetId="43">ЛОНД!$A:$J</definedName>
    <definedName name="_xlnm.Print_Area" localSheetId="32">ЛООД!$A:$J</definedName>
    <definedName name="_xlnm.Print_Area" localSheetId="49">ЛОПНД!$A:$J</definedName>
    <definedName name="_xlnm.Print_Area" localSheetId="38">ЛОПТД!$A:$J</definedName>
    <definedName name="_xlnm.Print_Area" localSheetId="17">'Лужская МБ'!$A:$J</definedName>
    <definedName name="_xlnm.Print_Area" localSheetId="26">'Лужский дом ребёнка'!$A:$J</definedName>
    <definedName name="_xlnm.Print_Area" localSheetId="50">МИАЦ!$A:$J</definedName>
    <definedName name="_xlnm.Print_Area" localSheetId="45">'ПБ Дружноселье'!$A:$J</definedName>
    <definedName name="_xlnm.Print_Area" localSheetId="46">'ПБ Свирская'!$A:$J</definedName>
    <definedName name="_xlnm.Print_Area" localSheetId="47">'ПБ Тихвин'!$A:$J</definedName>
    <definedName name="_xlnm.Print_Area" localSheetId="48">'ПБ Ульяновская'!$A:$J</definedName>
    <definedName name="_xlnm.Print_Area" localSheetId="18">'Подпорожская МБ'!$A:$J</definedName>
    <definedName name="_xlnm.Print_Area" localSheetId="6">Приморск!$A:$J</definedName>
    <definedName name="_xlnm.Print_Area" localSheetId="19">'Приозерская МБ'!$A:$J</definedName>
    <definedName name="_xlnm.Print_Area" localSheetId="7">Рощино!$A:$J</definedName>
    <definedName name="_xlnm.Print_Area" localSheetId="5">Сертолово!$A:$J</definedName>
    <definedName name="_xlnm.Print_Area" localSheetId="20">'Сланцевская МБ'!$A:$J</definedName>
    <definedName name="_xlnm.Print_Area" localSheetId="23">'Сосновый мыс'!$A:$J</definedName>
    <definedName name="_xlnm.Print_Area" localSheetId="36">'ТБ Дружноселье'!$A:$J</definedName>
    <definedName name="_xlnm.Print_Area" localSheetId="37">'ТБ Зеленохолмская'!$A:$J</definedName>
    <definedName name="_xlnm.Print_Area" localSheetId="39">'ТБ Тихвин'!$A:$J</definedName>
    <definedName name="_xlnm.Print_Area" localSheetId="21">'Тихвинская МБ'!$A:$J</definedName>
    <definedName name="_xlnm.Print_Area" localSheetId="4">Токсовская!$A:$J</definedName>
    <definedName name="_xlnm.Print_Area" localSheetId="22">'Тосненская КМБ'!$A:$J</definedName>
    <definedName name="_xlnm.Print_Area" localSheetId="25">'Центр СПИД'!$A:$J</definedName>
    <definedName name="_xlnm.Print_Area" localSheetId="34">ЦКЛО!$A:$J</definedName>
  </definedNames>
  <calcPr calcId="145621" concurrentCalc="0"/>
</workbook>
</file>

<file path=xl/calcChain.xml><?xml version="1.0" encoding="utf-8"?>
<calcChain xmlns="http://schemas.openxmlformats.org/spreadsheetml/2006/main">
  <c r="G14" i="45" l="1"/>
  <c r="G27" i="25"/>
  <c r="G5" i="19"/>
  <c r="G14" i="19"/>
  <c r="G27" i="19"/>
  <c r="G36" i="19"/>
  <c r="G4" i="19"/>
  <c r="G5" i="73"/>
  <c r="G14" i="73"/>
  <c r="G27" i="73"/>
  <c r="G4" i="73"/>
  <c r="J58" i="65"/>
  <c r="G58" i="65"/>
  <c r="J33" i="61"/>
  <c r="G33" i="61"/>
  <c r="G38" i="55"/>
  <c r="G38" i="77"/>
  <c r="G19" i="51"/>
  <c r="G28" i="50"/>
  <c r="G19" i="49"/>
  <c r="G19" i="48"/>
  <c r="G32" i="47"/>
  <c r="G32" i="44"/>
  <c r="G32" i="42"/>
  <c r="G38" i="41"/>
  <c r="G43" i="15"/>
  <c r="G20" i="10"/>
  <c r="G12" i="9"/>
  <c r="G13" i="8"/>
  <c r="G43" i="28"/>
  <c r="G5" i="28"/>
  <c r="G14" i="28"/>
  <c r="G27" i="28"/>
  <c r="G32" i="28"/>
  <c r="G4" i="28"/>
  <c r="G57" i="28"/>
  <c r="G43" i="27"/>
  <c r="G5" i="27"/>
  <c r="G14" i="27"/>
  <c r="G27" i="27"/>
  <c r="G32" i="27"/>
  <c r="G4" i="27"/>
  <c r="G57" i="27"/>
  <c r="G43" i="26"/>
  <c r="G5" i="26"/>
  <c r="G14" i="26"/>
  <c r="G27" i="26"/>
  <c r="G32" i="26"/>
  <c r="G4" i="26"/>
  <c r="G57" i="26"/>
  <c r="G43" i="24"/>
  <c r="G5" i="24"/>
  <c r="G14" i="24"/>
  <c r="G27" i="24"/>
  <c r="G32" i="24"/>
  <c r="G4" i="24"/>
  <c r="G57" i="24"/>
  <c r="G43" i="23"/>
  <c r="G5" i="23"/>
  <c r="G14" i="23"/>
  <c r="G27" i="23"/>
  <c r="G32" i="23"/>
  <c r="G4" i="23"/>
  <c r="G57" i="23"/>
  <c r="G43" i="22"/>
  <c r="G5" i="22"/>
  <c r="G14" i="22"/>
  <c r="G27" i="22"/>
  <c r="G32" i="22"/>
  <c r="G4" i="22"/>
  <c r="G57" i="22"/>
  <c r="G43" i="21"/>
  <c r="G5" i="21"/>
  <c r="G14" i="21"/>
  <c r="G27" i="21"/>
  <c r="G32" i="21"/>
  <c r="G4" i="21"/>
  <c r="G57" i="21"/>
  <c r="G43" i="20"/>
  <c r="G5" i="20"/>
  <c r="G14" i="20"/>
  <c r="G27" i="20"/>
  <c r="G32" i="20"/>
  <c r="G4" i="20"/>
  <c r="G57" i="20"/>
  <c r="G47" i="18"/>
  <c r="G5" i="18"/>
  <c r="G14" i="18"/>
  <c r="G27" i="18"/>
  <c r="G36" i="18"/>
  <c r="G4" i="18"/>
  <c r="G61" i="18"/>
  <c r="G47" i="17"/>
  <c r="G5" i="17"/>
  <c r="G14" i="17"/>
  <c r="G27" i="17"/>
  <c r="G36" i="17"/>
  <c r="G4" i="17"/>
  <c r="G61" i="17"/>
  <c r="G14" i="7"/>
  <c r="G27" i="7"/>
  <c r="G32" i="7"/>
  <c r="G4" i="7"/>
  <c r="G43" i="7"/>
  <c r="G57" i="7"/>
  <c r="G28" i="40"/>
  <c r="G39" i="39"/>
  <c r="J51" i="73"/>
  <c r="J35" i="71"/>
  <c r="G4" i="71"/>
  <c r="G22" i="71"/>
  <c r="G35" i="71"/>
  <c r="J47" i="70"/>
  <c r="G5" i="70"/>
  <c r="G18" i="70"/>
  <c r="G23" i="70"/>
  <c r="G4" i="70"/>
  <c r="G33" i="70"/>
  <c r="G47" i="70"/>
  <c r="J57" i="69"/>
  <c r="G5" i="69"/>
  <c r="G14" i="69"/>
  <c r="G27" i="69"/>
  <c r="G32" i="69"/>
  <c r="G4" i="69"/>
  <c r="G43" i="69"/>
  <c r="G57" i="69"/>
  <c r="J61" i="66"/>
  <c r="G47" i="66"/>
  <c r="G5" i="66"/>
  <c r="G14" i="66"/>
  <c r="G27" i="66"/>
  <c r="G36" i="66"/>
  <c r="G4" i="66"/>
  <c r="G61" i="66"/>
  <c r="J61" i="68"/>
  <c r="G47" i="68"/>
  <c r="G5" i="68"/>
  <c r="G14" i="68"/>
  <c r="G27" i="68"/>
  <c r="G36" i="68"/>
  <c r="G4" i="68"/>
  <c r="G61" i="68"/>
  <c r="J57" i="67"/>
  <c r="G5" i="67"/>
  <c r="G14" i="67"/>
  <c r="G27" i="67"/>
  <c r="G32" i="67"/>
  <c r="G4" i="67"/>
  <c r="G57" i="67"/>
  <c r="J57" i="7"/>
  <c r="J11" i="64"/>
  <c r="J12" i="52"/>
  <c r="J12" i="54"/>
  <c r="J12" i="53"/>
  <c r="J20" i="10"/>
  <c r="J12" i="46"/>
  <c r="J10" i="14"/>
  <c r="J12" i="9"/>
  <c r="J13" i="8"/>
  <c r="J12" i="12"/>
  <c r="J12" i="13"/>
  <c r="J32" i="47"/>
  <c r="J19" i="48"/>
  <c r="J19" i="51"/>
  <c r="J19" i="49"/>
  <c r="J28" i="50"/>
  <c r="J29" i="57"/>
  <c r="J29" i="59"/>
  <c r="J29" i="56"/>
  <c r="J8" i="62"/>
  <c r="J29" i="58"/>
  <c r="J38" i="55"/>
  <c r="J38" i="77"/>
  <c r="J43" i="15"/>
  <c r="J32" i="44"/>
  <c r="J32" i="42"/>
  <c r="J28" i="40"/>
  <c r="J38" i="41"/>
  <c r="J57" i="28"/>
  <c r="J57" i="27"/>
  <c r="J57" i="26"/>
  <c r="J61" i="17"/>
  <c r="J61" i="25"/>
  <c r="J57" i="24"/>
  <c r="J57" i="23"/>
  <c r="J57" i="22"/>
  <c r="J57" i="21"/>
  <c r="J57" i="20"/>
  <c r="J61" i="19"/>
  <c r="J61" i="18"/>
  <c r="J39" i="39"/>
  <c r="G11" i="64"/>
  <c r="G4" i="61"/>
  <c r="G9" i="61"/>
  <c r="G29" i="59"/>
  <c r="G4" i="59"/>
  <c r="G9" i="59"/>
  <c r="G29" i="58"/>
  <c r="G4" i="58"/>
  <c r="G9" i="58"/>
  <c r="G4" i="57"/>
  <c r="G29" i="56"/>
  <c r="G4" i="56"/>
  <c r="G9" i="56"/>
  <c r="G4" i="77"/>
  <c r="G13" i="49"/>
  <c r="G4" i="47"/>
  <c r="G12" i="46"/>
  <c r="G4" i="44"/>
  <c r="G4" i="42"/>
  <c r="G4" i="41"/>
  <c r="G4" i="15"/>
  <c r="G27" i="15"/>
  <c r="G12" i="12"/>
  <c r="G5" i="10"/>
  <c r="G47" i="25"/>
  <c r="G47" i="19"/>
  <c r="G38" i="73"/>
  <c r="G44" i="65"/>
  <c r="G33" i="65"/>
  <c r="G28" i="65"/>
  <c r="G15" i="65"/>
  <c r="G6" i="65"/>
  <c r="G29" i="57"/>
  <c r="G13" i="51"/>
  <c r="G21" i="50"/>
  <c r="G13" i="48"/>
  <c r="G26" i="47"/>
  <c r="G12" i="53"/>
  <c r="G12" i="54"/>
  <c r="G12" i="52"/>
  <c r="G15" i="42"/>
  <c r="G10" i="42"/>
  <c r="G5" i="42"/>
  <c r="G20" i="41"/>
  <c r="G15" i="41"/>
  <c r="G10" i="41"/>
  <c r="G5" i="41"/>
  <c r="G14" i="15"/>
  <c r="G5" i="15"/>
  <c r="G5" i="65"/>
  <c r="G8" i="62"/>
  <c r="G9" i="77"/>
  <c r="G9" i="55"/>
  <c r="G4" i="55"/>
  <c r="G9" i="50"/>
  <c r="G9" i="47"/>
  <c r="G15" i="44"/>
  <c r="G10" i="44"/>
  <c r="G5" i="44"/>
  <c r="G10" i="14"/>
  <c r="G12" i="13"/>
  <c r="G4" i="10"/>
  <c r="G36" i="25"/>
  <c r="G14" i="25"/>
  <c r="G5" i="25"/>
  <c r="G61" i="19"/>
  <c r="G4" i="25"/>
  <c r="G61" i="25"/>
  <c r="G5" i="40"/>
  <c r="G10" i="40"/>
  <c r="G14" i="39"/>
  <c r="G4" i="39"/>
  <c r="G51" i="73"/>
  <c r="G4" i="40"/>
</calcChain>
</file>

<file path=xl/sharedStrings.xml><?xml version="1.0" encoding="utf-8"?>
<sst xmlns="http://schemas.openxmlformats.org/spreadsheetml/2006/main" count="6648" uniqueCount="497">
  <si>
    <t>№ п/п</t>
  </si>
  <si>
    <t>Показатель</t>
  </si>
  <si>
    <t>Единица измерения</t>
  </si>
  <si>
    <t>Критерий</t>
  </si>
  <si>
    <t>Источник информации</t>
  </si>
  <si>
    <t>Оценка показателя в баллах</t>
  </si>
  <si>
    <t>Факт</t>
  </si>
  <si>
    <t>Оценка</t>
  </si>
  <si>
    <t>Выполнение государственного задания, в том числе:</t>
  </si>
  <si>
    <t>%</t>
  </si>
  <si>
    <t>Удельный вес амбулаторной медико-санитарной помощи сельскому населению в общем объеме</t>
  </si>
  <si>
    <t>ГКУЗ ЛО «МИАЦ»</t>
  </si>
  <si>
    <t>Общая смертность населения (без внешних причин)*</t>
  </si>
  <si>
    <t>% от плана</t>
  </si>
  <si>
    <t>случаи</t>
  </si>
  <si>
    <t>Комитет по здравоохранению Ленинградской области</t>
  </si>
  <si>
    <t>ВСЕГО</t>
  </si>
  <si>
    <t>обращения бюджет</t>
  </si>
  <si>
    <t>посещения бюджет</t>
  </si>
  <si>
    <t>Мониторинг ЛОФОМС, таблица 2000 ГКУЗ ЛО "МИАЦ"</t>
  </si>
  <si>
    <t>таблица 2000 ГКУЗ ЛО «МИАЦ»</t>
  </si>
  <si>
    <t>1.1</t>
  </si>
  <si>
    <t>1.2</t>
  </si>
  <si>
    <t>1.3</t>
  </si>
  <si>
    <t>1.4</t>
  </si>
  <si>
    <t>2</t>
  </si>
  <si>
    <t>3</t>
  </si>
  <si>
    <t>4</t>
  </si>
  <si>
    <t>4.1</t>
  </si>
  <si>
    <t>4.2</t>
  </si>
  <si>
    <t>5</t>
  </si>
  <si>
    <t>6</t>
  </si>
  <si>
    <t>дни</t>
  </si>
  <si>
    <t>Период оценки</t>
  </si>
  <si>
    <t>1 квартал (3 месяца)</t>
  </si>
  <si>
    <t>2 квартал (1 полугодие)</t>
  </si>
  <si>
    <t>3 квартал (9 месяцев)</t>
  </si>
  <si>
    <t>4 квартал (год)</t>
  </si>
  <si>
    <t>22-28</t>
  </si>
  <si>
    <t>45-55</t>
  </si>
  <si>
    <t>67-83</t>
  </si>
  <si>
    <t>90-100</t>
  </si>
  <si>
    <t>Формула расчета фактического показателя</t>
  </si>
  <si>
    <t>1.2.1</t>
  </si>
  <si>
    <t>1.2.2</t>
  </si>
  <si>
    <t>1.2.3</t>
  </si>
  <si>
    <t>Выполнение плана койко-дней</t>
  </si>
  <si>
    <t>Эффективность лечения</t>
  </si>
  <si>
    <t>Не менее 86</t>
  </si>
  <si>
    <t>Вспышки инфекционных заболеваний</t>
  </si>
  <si>
    <t>Обоснованные жалобы</t>
  </si>
  <si>
    <t>1.</t>
  </si>
  <si>
    <t>Исполнение государственного задания</t>
  </si>
  <si>
    <t>2.</t>
  </si>
  <si>
    <t>Выполнение плана выездной работы (утвержденного Комитетом)</t>
  </si>
  <si>
    <t>показатель</t>
  </si>
  <si>
    <t>Охват антиретровирусной терапией больных с ВИЧ, нуждающихся в  лечении</t>
  </si>
  <si>
    <t>Выездная работа врачей в межрайонные больницы для проверки  и оказания методической помощи</t>
  </si>
  <si>
    <t>Число выездов</t>
  </si>
  <si>
    <t>Наличие обоснованных жалоб</t>
  </si>
  <si>
    <t>Выполнение индивидуальных планов реабилитации (оздоровления) детей</t>
  </si>
  <si>
    <t>Охват вакцинацией в рамках национального календаря профилактических прививок</t>
  </si>
  <si>
    <t>Источник информаци</t>
  </si>
  <si>
    <t>абс.число</t>
  </si>
  <si>
    <t>4 в год</t>
  </si>
  <si>
    <t>ежеквартально</t>
  </si>
  <si>
    <t>7</t>
  </si>
  <si>
    <t>1.1.1</t>
  </si>
  <si>
    <t>1.1.2</t>
  </si>
  <si>
    <t>Охват беременных женщин пренатальной (дородовой) диагностикой плода в I и II триместре беременности</t>
  </si>
  <si>
    <t>5.1</t>
  </si>
  <si>
    <t>5.2</t>
  </si>
  <si>
    <t>Оценка  показателя в баллах</t>
  </si>
  <si>
    <t>Средние сроки ожидания плановой госпитализации для оказания медицинской помощи (за исключением высокотехнологичной)</t>
  </si>
  <si>
    <t>месяцев</t>
  </si>
  <si>
    <t>Соблюдение сроков и правильности предоставленной учреждениями отчётности</t>
  </si>
  <si>
    <t>Частота нормальных родов</t>
  </si>
  <si>
    <t>Родовая травма ( на 1000 родившихся живыми)</t>
  </si>
  <si>
    <t>Дни</t>
  </si>
  <si>
    <t>Среднее время ожидания планового приема врача-специалиста в амбулаторных условиях</t>
  </si>
  <si>
    <t>Смертность от онкологических заболеваний</t>
  </si>
  <si>
    <t>Показатель на 100 тыс. населения</t>
  </si>
  <si>
    <t>Сроки выполнения экспертиз до 2 месяцев</t>
  </si>
  <si>
    <t>Изменение выводов первичных экспертиз в случаях проведения повторных</t>
  </si>
  <si>
    <t>не более 1,0%</t>
  </si>
  <si>
    <t>Обеспечение заявок ЛПУ эритроцитарной массой, обедненной эритроцитами и тромбоцитами, фильтрованными эритроцитами</t>
  </si>
  <si>
    <t>Доля донорской крови, проверенной на ВИЧ с обеспечением качества</t>
  </si>
  <si>
    <t>Закрытые полости распада у выписанных впервые выявленных больных туберкулезом</t>
  </si>
  <si>
    <t xml:space="preserve"> дней</t>
  </si>
  <si>
    <t>Выполнение государственного задания</t>
  </si>
  <si>
    <t>по среднему профессиональному образованию</t>
  </si>
  <si>
    <t>по дополнительному профессиональному образованию</t>
  </si>
  <si>
    <t>Выполнение контрольных цифр приема граждан по профессиям, специальностям и направлениям подготовки для обучения по имеющим государственную аккредитацию образовательным программам среднего профессионального образования за счет бюджетных ассигнований областного бюджета Ленинградской области</t>
  </si>
  <si>
    <t>Доля выпускников трудоустроенных в медицинские организации государственной системы здравоохранения Ленинградской области от общего числа выпускников</t>
  </si>
  <si>
    <t>Доля слушателей успешно сдавших экзамен от зачисленных на обучение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</si>
  <si>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</t>
  </si>
  <si>
    <t>случай</t>
  </si>
  <si>
    <t>Доля повторных в течение года госпитализаций  в психиатрические стационары</t>
  </si>
  <si>
    <t>Число пациентов, совершивших асоциальных действий из группы социально-опасных пациентов</t>
  </si>
  <si>
    <t>ед.</t>
  </si>
  <si>
    <t>по запросу,ежемесячно,  ежеквартально</t>
  </si>
  <si>
    <t>Комитет по здравоохранению ЛО</t>
  </si>
  <si>
    <t>ежеквартально, ежегодно</t>
  </si>
  <si>
    <t>Итого</t>
  </si>
  <si>
    <t xml:space="preserve">ежеквартально </t>
  </si>
  <si>
    <t>посещения  с профилактической целью</t>
  </si>
  <si>
    <t>обращения по заболеванию</t>
  </si>
  <si>
    <t>первичная специализированная медицинская помощь в условиях дневного стационара</t>
  </si>
  <si>
    <t>специализированная медицинская помощь в стационарных условиях</t>
  </si>
  <si>
    <t>Выполнение среднего срока лечения больного в стационарных условиях</t>
  </si>
  <si>
    <t>Выполнение плановой работы койки в стационарных условиях</t>
  </si>
  <si>
    <t>Доля повторных в течение года госпитализаций  в психиатрический стационар</t>
  </si>
  <si>
    <t>95-100</t>
  </si>
  <si>
    <t>ГКУЗ ЛОНД</t>
  </si>
  <si>
    <t xml:space="preserve">% </t>
  </si>
  <si>
    <t>квартал, год</t>
  </si>
  <si>
    <t>1</t>
  </si>
  <si>
    <t xml:space="preserve">Выявляемость больных с алкогольной зависимостью </t>
  </si>
  <si>
    <t>чел. на 100 тыс. населения зоны обслуживания</t>
  </si>
  <si>
    <t>Число лиц, переведённых в течение года с профилактического на диспансерный учет</t>
  </si>
  <si>
    <t>Число больных, снятых с диспансерного наблюдения в связи со стойкой ремиссией</t>
  </si>
  <si>
    <t>Своевременная и достоверная информация при подготовке аналитических материалов по запросам , в т.ч. мониторингов Минздрава РФ, запросов Счетной палаты</t>
  </si>
  <si>
    <t>3,5-4,5</t>
  </si>
  <si>
    <t>95-105</t>
  </si>
  <si>
    <t xml:space="preserve"> отклонение от значения предыдущего периода</t>
  </si>
  <si>
    <t>по стационару дневного пребывания, бюджет</t>
  </si>
  <si>
    <t>по скорой помощи, бюджет</t>
  </si>
  <si>
    <t>по стационару, бюджет</t>
  </si>
  <si>
    <t>по стационару,ОМС</t>
  </si>
  <si>
    <t>по амбулаторной службе ОМС</t>
  </si>
  <si>
    <t>по амбулаторной службе Итого:</t>
  </si>
  <si>
    <t>по стационару дневного пребывания ОМС</t>
  </si>
  <si>
    <t>1.3.1</t>
  </si>
  <si>
    <t>1.3.2</t>
  </si>
  <si>
    <t>по скорой медицинской  помощи Итого:</t>
  </si>
  <si>
    <t>1.4.1</t>
  </si>
  <si>
    <t>1.4.2</t>
  </si>
  <si>
    <t>по скорой помощи, ОМС</t>
  </si>
  <si>
    <t>20-25</t>
  </si>
  <si>
    <t>ежеквартально, нарастающим итогом</t>
  </si>
  <si>
    <t xml:space="preserve">ед. </t>
  </si>
  <si>
    <t>18-25</t>
  </si>
  <si>
    <t>43-50</t>
  </si>
  <si>
    <t>68-75</t>
  </si>
  <si>
    <t>93-100</t>
  </si>
  <si>
    <t>по стационару Итого:</t>
  </si>
  <si>
    <t>20-30</t>
  </si>
  <si>
    <t>70-80</t>
  </si>
  <si>
    <t>45-50</t>
  </si>
  <si>
    <t>70-75</t>
  </si>
  <si>
    <t>ед. на 1 000 нас.</t>
  </si>
  <si>
    <t>Доля больных  ОКС с подъемом сегмента ST, которым выполнен тромболизис на догоспитальном этапе от числа  больных с ОКС с подъемом сегмента ST</t>
  </si>
  <si>
    <t>Х=(Доля больных  ОКС с подъемом сегмента ST, которым выполнен тромболизис на догоспитальном этапе/ число  больных с ОКС с подъемом сегмента ST)*100%, при Х&gt; значения критерия оценка максимальна, при Х&lt; значения критерия, оценка = 0</t>
  </si>
  <si>
    <t>6.1</t>
  </si>
  <si>
    <t>по  дневному стационару Итого:</t>
  </si>
  <si>
    <t>Комитет по здравоохранению Ленинградской области, ГБУЗ ЛО  «Выборгский родильный дом»</t>
  </si>
  <si>
    <t>Дефектура младенческой и детской смертности</t>
  </si>
  <si>
    <t>Комитет по здравоохранению Ленинградской области, ФСС</t>
  </si>
  <si>
    <t>Х = (Число случаев детской смертности, причиной которых являются  дефекты при оказании медицинской помощи персоналом медицинской организации), при Х = критерию, оценка в баллах в полном объеме, при Х больше критерия, оценка = 0</t>
  </si>
  <si>
    <t>Х = Наличие обоснованных жалоб,  при Х = критерию, оценка в баллах в полном объеме, при Х больше критерия, оценка = 0</t>
  </si>
  <si>
    <t>Х = Наличие несоблюдения сроков и правильности предоставленной учреждениями отчётности, при Х = критерию, оценка в баллах в полном объеме, при Х больше критерия, оценка = 0</t>
  </si>
  <si>
    <t>Х = (Число родившихся с родовой травмой / число родившихся живыми*100%), при Х = критерию, оценка в баллах в полном объеме, при Х больше критерия, оценка = 0</t>
  </si>
  <si>
    <t>Х = Число случаев детской смертности, причины которой являются  дефекты при оказании медицинской помощи персоналом медицинской организации,  при Х = критерию, оценка в баллах в полном объеме, при Х больше критерия, оценка = 0</t>
  </si>
  <si>
    <t>Х =(число беременных женщин которым проведена пренатальная (дородовая) диагностикой плода в I и II триместре беременности/число беременных женщин состоящих на учете)*100 %), при Х больше или равно критерию, оценка в баллах в полном объеме, при Х меньше критерия, оценка = 0</t>
  </si>
  <si>
    <t>Первичная детская инвалидность</t>
  </si>
  <si>
    <t>20 случаев на 10 тыс. детск населения</t>
  </si>
  <si>
    <t>Охват детей первого года жизни неонатальным и аудиологическим скринингом</t>
  </si>
  <si>
    <t>Х = (Число детей первого года жизни, которым проведен неонатальныйи аудиологический скрининг/Число детей первого года жизни*100%), при Х равно или больше критерия, оценка в баллах в полном объеме, при Х  меньше критерия, оценка = 0</t>
  </si>
  <si>
    <t>Х = (Число детей впервые поставленных на инвалидность/10 000 детского населения), при Х  больше критерия, оценка = 0, при Х  меньше или равно критерию оценка в баллах в полном объеме</t>
  </si>
  <si>
    <t>Частота септических осложнений в родах и послеродовом периоде у женщины и новорожденного ( послеродовой сепсис, генерализованная послеродовая инфекция, септицемия) на 1000 родов</t>
  </si>
  <si>
    <t>Х = (Число случаев септических осложнений в родах и послеродовом периодеу женщины и новорожденного ( послеродовой сепсис, генерализованная послеродовая инфекция, септицемия) *100/ число родов в стационаре), при Х меньше или равно критерию, оценка в баллах в полном объеме, при Х больше критерия, оценка = 0</t>
  </si>
  <si>
    <t>Х = Наличие вспышки инфекционных заболеваний, при Х = критерию, оценка в баллах в полном объеме, при Х больше критерия, оценка = 0</t>
  </si>
  <si>
    <t>Данные медицинской организации</t>
  </si>
  <si>
    <t>ГБУЗ ЛО «Центр профессиональной патологии»</t>
  </si>
  <si>
    <t>Х= (число выполненных  выездов за отчетный период/число плановых выездов за отчетный период*100 %), при Х = значению критерия оценка в полном объеме, при Х меньше значения критерия, оценка=0</t>
  </si>
  <si>
    <t>ежеквартально(на основании предоставленных отчетов по выездам)</t>
  </si>
  <si>
    <t xml:space="preserve">Охват диспансерным наблюдением ВИЧ-инфицированных больных </t>
  </si>
  <si>
    <t>Х=( число ВИЧ-инфицированных больных, находящихся под диспансерным наблюдением /от общее количествова подлежащих*100%),при Х больше или равно значению критерия оценка в полном объеме, при Х меньше значения критерия, оценка=0</t>
  </si>
  <si>
    <t>6.2</t>
  </si>
  <si>
    <t>22-32</t>
  </si>
  <si>
    <t>Х=( 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</si>
  <si>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Мониторинг ЛОФОМС,Комитет по здравоохранению Ленинградской области</t>
  </si>
  <si>
    <t>Мониторинг ЛОФОМС,  Комитет по здравоохранению Ленинградской области</t>
  </si>
  <si>
    <t xml:space="preserve">  Комитет по здравоохранению Ленинградской области</t>
  </si>
  <si>
    <t xml:space="preserve"> ГКУЗ «Центр крови Ленинградской области» </t>
  </si>
  <si>
    <t xml:space="preserve">ГКУЗ  «Центр крови Ленинградской области» </t>
  </si>
  <si>
    <t>Х= (число препаратов крови,  проверенной на ВИЧ с обеспечением качества/ число приготовленных препаратов крови*100), при Х больше или равно диапазона оценка максимальна, при Х меньше диапазона, оценка - 0</t>
  </si>
  <si>
    <t>Исполнение планового задания</t>
  </si>
  <si>
    <t>Выполнение планового задания</t>
  </si>
  <si>
    <t>ГКУЗ ЛО  Бюро судебно-медицинской экспертизы</t>
  </si>
  <si>
    <t>Х= значение показателя смертности от онкологических заболеваний за предыдущий период, при Х &gt; значения предыдущего периода, оценка 0, при Х&lt; или равно значению предыдущего периода, оценка максимальная</t>
  </si>
  <si>
    <t>Х= средний срок ожидания плановой госпитализации, при Х меньше или равно значению критерия, оценка максимальна, при Х больше значения критерия оценка = 0</t>
  </si>
  <si>
    <t>Средние сроки ожидания плановой госпитализации для оказания всех видов медицинской помощи (за исключением высокотехнологичной)</t>
  </si>
  <si>
    <t xml:space="preserve">Выполнение утвержденного плана выездной работы </t>
  </si>
  <si>
    <t>Х=среднее время ожидания планового приема врача-специалиста в амбулаторных условиях, при Х меньше или равно значению критерия оценка максимальна, при Х больше значения критерия, оценка 0</t>
  </si>
  <si>
    <t>Доля больных с ишемическим инсультом, которым выполнен системный тромболизис</t>
  </si>
  <si>
    <t>Удельный вес  врачей с высшей категорией</t>
  </si>
  <si>
    <t>ГБУЗ ЛОКБ</t>
  </si>
  <si>
    <t>2-5</t>
  </si>
  <si>
    <t>ГБУЗ ЛОДКБ</t>
  </si>
  <si>
    <t>25-45</t>
  </si>
  <si>
    <t>ГБУЗ Леноблцентр</t>
  </si>
  <si>
    <t>Х= (число обеспеченных заявок медицинских организаций/ общее число заявок медицинских организаций*100), при Х больше или равно диапазона оценка максимальна, при Х меньше диапазона, оценка =  0</t>
  </si>
  <si>
    <t>Проведение второго этапа аудиологического обследования детей первого года жизни, отнесенных к группе риска</t>
  </si>
  <si>
    <t>Х=(число новорожденных, поступивших в стационар, обследованных неонатальными аудиологическим скринингом/ число всех новорожденных, поступивших в стационар*100%),  при Х меньше критерия оценка = 0, при Х равно критерию- оценка максимальна</t>
  </si>
  <si>
    <t>Х=(число детей первого года жизни отнесенных к группе риска, которым проведен  вторй этап  аудиологического обследования/число всех детей отнесенных к группе риска*100%), при Х меньше границы диапазона оценка = 0, при Х  в диапазоне от __ до___ , оценка максимальна</t>
  </si>
  <si>
    <t>Х= (число обращений по заболеванию за отчетный период/ плановое число обращений по заболеванию за год*100%), при Х меньше значения критерия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</si>
  <si>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критерия оценка = 0, при Х больше или равно диапазона оценка максимальна</t>
  </si>
  <si>
    <t>Х= (число случаев госпитализации за отчетный период/ плановое число случаев госпитализации за год*100%), при Х меньше значения критерия оценка = 0, при Х больше или равно диапазона оценка максимальна</t>
  </si>
  <si>
    <t xml:space="preserve">Средние сроки ожидания плановой госпитализации для оказания медицинской помощи </t>
  </si>
  <si>
    <t>ГКУЗ ЛО «Областная туберкулезная больница в городе Выборге»</t>
  </si>
  <si>
    <t>Х=(число пациентов с впервые выявленным туберкулезом, выписанных с закрытием полости распада/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</si>
  <si>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впервые выявленным туберкулезом, выписанных с прекращением бактериовыделения/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</si>
  <si>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хроническим туберкулезом, выписанных с прекращением бактериовыделения/ число пациентов с хроническим туберкулезом*100%), при Х меньше критерия оцена равна 0, при Х больше или равно критерию оценка максимальна</t>
  </si>
  <si>
    <t xml:space="preserve">ГКУЗ ЛО «Туберкулезная больница «Дружноселье»
</t>
  </si>
  <si>
    <t xml:space="preserve">ГКУЗ ЛО «Зеленохолмская туберкулезная больница»
</t>
  </si>
  <si>
    <t>ГКУЗ ЛО «Областная туберкулезная больница в г. Тихвине»</t>
  </si>
  <si>
    <t>ГКУЗ ЛОПТД</t>
  </si>
  <si>
    <t xml:space="preserve">Обоснованные жалобы </t>
  </si>
  <si>
    <t xml:space="preserve">ГКУЗ ЛО «Выборгский межрайонный наркологический диспансер» </t>
  </si>
  <si>
    <t>ГКУЗ  «Дружносельская психиатрическая больница»</t>
  </si>
  <si>
    <t>ГКУЗ «Свирская психиатрическая больница»</t>
  </si>
  <si>
    <t xml:space="preserve">ГКУЗ «Тихвинская психиатрическая больница»
</t>
  </si>
  <si>
    <t xml:space="preserve">ГКУЗ «Ульяновская областная психиатрическая больница»
</t>
  </si>
  <si>
    <t xml:space="preserve">ГКУЗ«Ульяновская областная психиатрическая больница»
</t>
  </si>
  <si>
    <t>ГБУЗ ЛООД</t>
  </si>
  <si>
    <t>Ведение канцер-регистра</t>
  </si>
  <si>
    <t>при Х = критерию, оценка в баллах в полном объеме, при Х  меньше критерия, оценка максимальна</t>
  </si>
  <si>
    <t>ГКУЗ ЛОПНД</t>
  </si>
  <si>
    <t xml:space="preserve">  ГКУЗ ЛОПНД</t>
  </si>
  <si>
    <t>Х=число пациентов, совершивших асоциальных действий из группы социально-опасных пациентов, при Х больше критеря оценка = 0, при Х равном критерию оценка максимальна</t>
  </si>
  <si>
    <t>Представление статистических материалов, сборников в Комитет по здравоохранению:  За квартал - до 28 числа месяца следующего за отчетным кварталом; За год – до 27 февраля года  следующего за отчетным в соответствии с перечнем отчетности</t>
  </si>
  <si>
    <t>ГКУЗ ЛО МИАЦ</t>
  </si>
  <si>
    <t>Х=(число достоверных сданных в соответствии срокам отчетов/ число всех отчетов сданных за период*100), при Х меньше значения критерия оценка = 0, при Х равно значению критерия оценка максимальна</t>
  </si>
  <si>
    <t>Х=(число фактически представленных в Комитет статистических материалов на отчетную дату/плановое число представляемых в Комитет статистических материалов на отчетную дату*100%), при Х меньше значения критерия оценка = 0, при Х равно значению критерия оценка максимальна</t>
  </si>
  <si>
    <t>ГБОУ СПО ЛОМТ"</t>
  </si>
  <si>
    <t>Х=(число принятых на обучение/плановое число по контрольным цифрам приема*100%), при Х меньше значения критерия, оценка равна 0, при  Х больше или равно значению критерия оценка максимальна</t>
  </si>
  <si>
    <t>Х=(число выпускников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</si>
  <si>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>Х=(число слушателей успешно сдавших экзамен /число зачисленных на обучение*100%), при Х меньше значения критерия, оценка равна 0, при  Х больше или равно значению критерия оценка максимальна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</si>
  <si>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</si>
  <si>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организации,  Х = критерию, оценка в баллах в полном объеме, при Х больше критерия, оценка = 0</t>
  </si>
  <si>
    <t>ГБОУ СПО ЛО "ВМК"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</si>
  <si>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организации,  Х = критерию, оценка в баллах в полном объеме, при Х больше критерия, оценка = 0</t>
  </si>
  <si>
    <t>ГБОУ СПО ЛО "МК в г. Тихвине"</t>
  </si>
  <si>
    <t>13,0 - отклонение от значения предыдущего периода</t>
  </si>
  <si>
    <t>Х= значение показателя смертности от туберкулеза, при Х &gt; значения критерия, оценка 0, при Х&lt; или равно значению критерия, оценка максимальная</t>
  </si>
  <si>
    <t>Смертность от туберкулеза</t>
  </si>
  <si>
    <t>ед. на 100 тыс. нас.</t>
  </si>
  <si>
    <t xml:space="preserve">Приложение 11 к приказу Комитета по здравоохранению Ленинградской области от ____________ года  №  _____                     
</t>
  </si>
  <si>
    <t xml:space="preserve">Приложение 12 к приказу Комитета по здравоохранению Ленинградской области от ____________ года  №  _____                     
</t>
  </si>
  <si>
    <t xml:space="preserve">Приложение 26 к приказу Комитета по здравоохранению Ленинградской области от ____________ года  №  _____                     
</t>
  </si>
  <si>
    <t xml:space="preserve">Приложение 27 к приказу Комитета по здравоохранению Ленинградской области от ____________ года  №  _____                     
</t>
  </si>
  <si>
    <t xml:space="preserve">Приложение 28 к приказу Комитета по здравоохранению Ленинградской области от ____________ года  №  _____                     
</t>
  </si>
  <si>
    <t xml:space="preserve">Приложение 29 к приказу Комитета по здравоохранению Ленинградской области от ____________ года  №  _____                     
</t>
  </si>
  <si>
    <t xml:space="preserve">Приложение 30 к приказу Комитета по здравоохранению Ленинградской области от ____________ года  №  _____                     
</t>
  </si>
  <si>
    <t xml:space="preserve">Приложение 32 к приказу Комитета по здравоохранению Ленинградской области от ____________ года  №  _____                     
</t>
  </si>
  <si>
    <t xml:space="preserve">Приложение 33 к приказу Комитета по здравоохранению Ленинградской области от ____________ года  №  _____                     
</t>
  </si>
  <si>
    <t xml:space="preserve">Приложение 34 к приказу Комитета по здравоохранению Ленинградской области от ____________ года  №  _____                     
</t>
  </si>
  <si>
    <t xml:space="preserve">Приложение 35 к приказу Комитета по здравоохранению Ленинградской области от ____________ года  №  _____                     
</t>
  </si>
  <si>
    <t xml:space="preserve">Приложение 36 к приказу Комитета по здравоохранению Ленинградской области от ____________ года  №  _____                     
</t>
  </si>
  <si>
    <t xml:space="preserve">Приложение 37 к приказу Комитета по здравоохранению Ленинградской области от ____________ года  №  _____                     
</t>
  </si>
  <si>
    <t xml:space="preserve">Приложение 38 к приказу Комитета по здравоохранению Ленинградской области от ____________ года  №  _____                     
</t>
  </si>
  <si>
    <t xml:space="preserve">Приложение 39 к приказу Комитета по здравоохранению Ленинградской области от ____________ года  №  _____                     
</t>
  </si>
  <si>
    <t xml:space="preserve">Приложение 40 к приказу Комитета по здравоохранению Ленинградской области от ____________ года  №  _____                     
</t>
  </si>
  <si>
    <t xml:space="preserve">Приложение 41 к приказу Комитета по здравоохранению Ленинградской области от ____________ года  №  _____                     
</t>
  </si>
  <si>
    <t xml:space="preserve">Приложение 42 к приказу Комитета по здравоохранению Ленинградской области от ____________ года  №  _____                     
</t>
  </si>
  <si>
    <t xml:space="preserve">Приложение 43 к приказу Комитета по здравоохранению Ленинградской области от ____________ года  №  _____                     
</t>
  </si>
  <si>
    <t xml:space="preserve">Приложение 44 к приказу Комитета по здравоохранению Ленинградской области от ____________ года  №  _____                     
</t>
  </si>
  <si>
    <t xml:space="preserve">Приложение 45 к приказу Комитета по здравоохранению Ленинградской области от ____________ года  №  _____                     
</t>
  </si>
  <si>
    <t xml:space="preserve">Приложение 46 к приказу Комитета по здравоохранению Ленинградской области от ____________ года  №  _____                     
</t>
  </si>
  <si>
    <t xml:space="preserve">Приложение 47 к приказу Комитета по здравоохранению Ленинградской области от ____________ года  №  _____                     
</t>
  </si>
  <si>
    <t xml:space="preserve">Приложение 48 к приказу Комитета по здравоохранению Ленинградской области от ____________ года  №  _____                     
</t>
  </si>
  <si>
    <t xml:space="preserve">Приложение 49 к приказу Комитета по здравоохранению Ленинградской области от ____________ года  №  _____                     
</t>
  </si>
  <si>
    <t xml:space="preserve">Приложение 50 к приказу Комитета по здравоохранению Ленинградской области от ____________ года  №  _____                     
</t>
  </si>
  <si>
    <t xml:space="preserve">Приложение 51 к приказу Комитета по здравоохранению Ленинградской области от ____________ года  №  _____                     
</t>
  </si>
  <si>
    <t xml:space="preserve">Приложение 52 к приказу Комитета по здравоохранению Ленинградской области от ____________ года  №  _____                     
</t>
  </si>
  <si>
    <t xml:space="preserve">Приложение 53 к приказу Комитета по здравоохранению Ленинградской области от ____________ года  №  _____                     
</t>
  </si>
  <si>
    <t xml:space="preserve">Приложение 54 к приказу Комитета по здравоохранению Ленинградской области от ____________ года  №  _____                     
</t>
  </si>
  <si>
    <t>Х=(число выпускников,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</si>
  <si>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 Ленинградского областного психоневрологического диспансера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</si>
  <si>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«Медицинский информационно-аналитический центр» и его руководителя 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</si>
  <si>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«Ульяновская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</si>
  <si>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«Тихвинская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</si>
  <si>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«Свирская психиатрическая больница»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</si>
  <si>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«Дружносельская психиатрическая больница»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</si>
  <si>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Ленинградской области «Тихвинский медицинский колледж»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</si>
  <si>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«Выборгский медицинский колледж»
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</si>
  <si>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«Ленинградский областной медицинский техникум» и их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</si>
  <si>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г. Тихвине»
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</si>
  <si>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«Ленинградский областной противотуберкулезный диспансер» 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</si>
  <si>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«Зеленохолмская туберкулезная больница»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</si>
  <si>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«Туберкулезная больница «Дружноселье»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</si>
  <si>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городе Выборге»
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</si>
  <si>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онкологический диспансер» и его  руководителя </t>
  </si>
  <si>
    <t>Критерии и показатели эффективности и результативности деятельности Ленинградского областного государственного бюджетного  учреждения  здравоохранения «Детская клиническая больница» и его руководителя</t>
  </si>
  <si>
    <t xml:space="preserve">Критерии и показатели эффективности  и результативности деятельности Государственного бюджетного учреждения  здравоохранения 
Ленинградской областной клинической больницы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</si>
  <si>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Центр специализированных видов медицинской помощи» и его руководителя </t>
  </si>
  <si>
    <t xml:space="preserve">Критерии и показатели эффективности и результативности деятельности Государственного казенного  учреждения  здравоохранения 
«Контрольно-аналитическая лаборатория»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</si>
  <si>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«Всеволожский специализированный Дом ребенка»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</si>
  <si>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 здравоохранения Ленинградской области «Лужский специализированный дом ребенка» и его руководителя 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</si>
  <si>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Ленинградской области и его руководителя   Детский областной противотуберкулезный санаторий «Сосновый мыс» и его руководителя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</si>
  <si>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«Тихвинская межрайонная больница им. А.Ф.Калмыкова»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</si>
  <si>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 «Центр по профилактике и борьбе со СПИД и инфекционными заболеваниями» и его руководителя 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</si>
  <si>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«Центр крови Ленинградской области» и его руководителя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</si>
  <si>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
 «Тосненская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</si>
  <si>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«Сланцевская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</si>
  <si>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«Приозерская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</si>
  <si>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«Подпорожская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</si>
  <si>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«Лужская межрайонная больница» и его руководителя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</si>
  <si>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«Ломоносовская межрайонная больница им. И.Н.Юдченко»и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</si>
  <si>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«Кировская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</si>
  <si>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«Лодейнопольская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</si>
  <si>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«Кингисеппская  межрайонная больница им. П.Н.Прохорова»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</si>
  <si>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«Гатчинская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</si>
  <si>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</si>
  <si>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«Выборгский родильный дом»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</si>
  <si>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детская городская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</si>
  <si>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«Приморская 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</si>
  <si>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«Сертоловская городская больница» и его руководителя 
 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</si>
  <si>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«Всеволожская клиническая межрайонная больница» и его руководителя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</si>
  <si>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«Волховская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</si>
  <si>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«Волосовская межрайонная больница» и его руководителя  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</si>
  <si>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«Бокситогорская  межрайонная больница» и его руководителя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</si>
  <si>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</si>
  <si>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</si>
  <si>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</si>
  <si>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Х = (число случаев лечения за отчетный период /число случаев лечения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</si>
  <si>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баллаза каждый 1 % диапазона выше нижней границы диапазона, при Х меньше значения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</si>
  <si>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</si>
  <si>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</si>
  <si>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3.1</t>
  </si>
  <si>
    <t>3.2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</si>
  <si>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диапазона, при Х&lt;  диапазона, оценка = 0</t>
  </si>
  <si>
    <t>Охват детей  первого года жизни, находящихся под диспансерным (профилактическим) наблюдением  в соответствии с  родовым сертификатом</t>
  </si>
  <si>
    <t>Х = (число детей  первого года жизни, находящихся под диспансерным (профилактическим) наблюдением  в соответствии с  родовым сертификатом/число детей  первого года жизни)*100%, при Х меньше критерия, оценка = 0, при Х больше или равно критерию оценка  в баллах в полном объеме</t>
  </si>
  <si>
    <t>Комитет по здравоохранению Ленинградской области, ГБУЗ ЛО «Выборгский родильный дом»</t>
  </si>
  <si>
    <t>Х = число случаев нормальных родов*100/ число принятых родов (с 22 недель), при Х меньше значения критерия оценка = 0, при Х больше значения критерия оценка в баллах в полном объеме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</si>
  <si>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 при Х меньше значения диапазона, оценка = 0</t>
  </si>
  <si>
    <t>Х = (число койко-дней за отчетный период / число койко-дней за год) х 100%,при Х  больше диапазона оценка максимальна, в диапазоне от __ до __, оценка в баллах по 4 балла за каждый 1 % диапазона выше нижней границы диапазона, при Х  меньше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</si>
  <si>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 по 4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</si>
  <si>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при Х  больше диапазона - оценка в баллах в полном объеме, при Х в диапазоне от __ до __, оценка в баллах -по 4 балла за каждый 1 % диапазона выше нижней границы диапазона, при Х меньше значения диапазона, оценка = 0</t>
  </si>
  <si>
    <t>Х=( число больных  ВИЧ находящихся на лечении антиретровирусной терапией/  число больных с ВИЧ, нуждающихся в  данном лечении*100%),при Х больше или равно значению критерия оценка в баллах в полном объеме, при Х меньше значения критерия, оценка=0</t>
  </si>
  <si>
    <t>Х=(число детей прошедших вакцинацию /число детей подлежащих*100%), при Х меньше значения критерия оценка равна 0, при Х равно или больше значения критерия, оценка в баллах в полном объеме</t>
  </si>
  <si>
    <t>Х = (Объем койко-дней за отчетный период / Объем койко-дней за год) х 100%, при Х больше диапазона и в  диапазоне от __ до __, оценка в баллах в полном объеме, при Х  меньше диапазона, оценка = 0</t>
  </si>
  <si>
    <t>Х=(число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</si>
  <si>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Х= (число выполненных 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</si>
  <si>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 (число выполненных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</si>
  <si>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Х=(число врачей имеющих высшую категорию по  основной специальности/ число врачей (основных работников) работающих в медицинской организации*100), при Х больше или равно значению диапазона оценка максимальна, при Х меньше диапазона оценка = 0, при Х в диапазоне от ___ до ___ начисляется по 0,5 балла за каждый балл диапазона выше нижней границы диапазона</t>
  </si>
  <si>
    <t>Х=(с ишемическим инсультом, которым выполнен системный тромболизис/ число выбывших (выписано+умерло) больных с ишемическим инсультом*100%), при Х больше  значения диапазона оценка максимальна, при Х в диапазоне от __ до___, начисляется по 4  балла за каждую единицу диапазона выше нижней границы диапазона, при Х меньше диапазона, оценка=0</t>
  </si>
  <si>
    <t>ежеквартально (на основании предоставленных отчетов по выездам)</t>
  </si>
  <si>
    <t>Х=(число пациентов госпитализированных повторно  в стационар отчетный за период/общее число госпитализированных в стационар за период*100), при Х больше диапазона оценка равна 0, при Х в диапазоне от ___ до __ оценка по одному баллу за каждую единицу диапазона выше нижней границы диапазона, при Х меньше диапазона оценка максимальна</t>
  </si>
  <si>
    <t>Х=( число детей, выписанных  с улучшением/ общее число детей в учреждении*100%), при Х больше или равно критерию, оценка в баллах в полном объеме, при Х меньше критерия, оценка = 0</t>
  </si>
  <si>
    <t xml:space="preserve"> Государственное казенное  учреждения  здравоохранения 
«Контрольно-аналитическая лаборатория»</t>
  </si>
  <si>
    <t xml:space="preserve"> 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</si>
  <si>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«Центр медицинской профилактики» и его руководителя </t>
  </si>
  <si>
    <t>ГКУЗ ЛО "Центр медицинской профилактики"</t>
  </si>
  <si>
    <t xml:space="preserve">Проведение социологических опросов населения по основным вопросам работы Центра </t>
  </si>
  <si>
    <t xml:space="preserve">Проведение акций с населением по вопросам ЗОЖ, профилактике инфекционных и неинфекционных заболеваний, отказу от вредных привычек </t>
  </si>
  <si>
    <t xml:space="preserve">Участие в «днях здоровья», организуемых в районах Ленинградской области с раздачей информационного материала по вопросам ЗОЖ </t>
  </si>
  <si>
    <t xml:space="preserve">Критерии и показатели эффективности и результативности деятельности Ленинградского областного Государственного бюджетного учреждения здравоохранения «Выборгский межрайонный наркологический диспансер»  и его руководителя
</t>
  </si>
  <si>
    <t xml:space="preserve">Критерии и показатели эффективности  и результативности деятельности Государственного бюджетного учреждения здравоохранения  «Ленинградский областной наркологический диспансер» и его руководителя
</t>
  </si>
  <si>
    <t>Проведение лекций по вопросам ЗОЖ и профилактике инфекционных и неинфекционных заболеваний</t>
  </si>
  <si>
    <t xml:space="preserve">Размещение на сайтах медицинских организаций информационного материала по вопросами здорового образа жизни (далее – ЗОЖ) и профилактике инфекционных и неинфекционных заболеваний </t>
  </si>
  <si>
    <t>Х = Число размещенных на сайтах медицинских организаций информационных материалов по вопросам здорового образа жизни, при Х равном или больше критерия, оценка в баллах в полном объеме, при Х меньше критерия, оценка = 0</t>
  </si>
  <si>
    <t>Х= (число выполненных  выездов за отчетный период/число плановых выездов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</si>
  <si>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лекций за отчетный период/число плановых лекций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</si>
  <si>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опросов за отчетный период/число плановых опросов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</si>
  <si>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акций за отчетный период/число плановых акций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</si>
  <si>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 =Участие в «днях здоровья», при Х равном или больше критерия, оценка в баллах в полном объеме, при Х меньше критерия, оценка = 0</t>
  </si>
  <si>
    <t xml:space="preserve">Доля беременных женщин Ленинградской области, обследованных пренатальным скринингом I и II триместра </t>
  </si>
  <si>
    <t>Х=(число женщин находящихся на лечении в период I и II триместра, которым проведен пренатальный скрининг/число женщин находящихся на лечении в период I и II триместра *100%), при Х меньше значения критерия, оценка=0, при Х больше или равно значения критерия, оценка максимальна</t>
  </si>
  <si>
    <t>Соблюдение сроков и правильности предоставленной учреждениями медицинской отчётности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</si>
  <si>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«Киришская клиническая межрайонная больница» и его руководителя 
</t>
  </si>
  <si>
    <t>Х=(число больных алкоголизмом, поставленных на учет с диагнозом установленном впервые в жизни *100000/число населения зоны обслуживания), при Х меньше критерия оценка равна 0, при Х  больше или равно значению критерия оценка максимальна</t>
  </si>
  <si>
    <t>12,5-13,5</t>
  </si>
  <si>
    <t>8,0-9,0</t>
  </si>
  <si>
    <t>17-18</t>
  </si>
  <si>
    <t>Х= (число выполненных  анализов за отчетный период/ плановое число анализов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</si>
  <si>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обращений по заболеванию за отчетный период/ плановое число обращений по заболеванию за год*100%), при Х меньше значения диапазона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</si>
  <si>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диапазона оценка = 0, при Х больше или равно диапазона оценка максимальна</t>
  </si>
  <si>
    <t>Х= (число случаев госпитализации за отчетный период/ плановое число случаев госпитализации за год*100%), при Х меньше значения диапазона оценка = 0, при Х больше или равно диапазона оценка максимальна</t>
  </si>
  <si>
    <t>Х=(число случаев госпитализации за отчетный период/ плановое годовое число случаев госпитализации за год*100%), при Х меньше значения диапазона оценка = 0, при Х больше или равно оценка максимальна</t>
  </si>
  <si>
    <t>Х= (число закончивших курс обучения на отчетный период/плановое число обучающихся*100%), при Х меньше значения диапазона, оценка равна 0, при  Х больше или равно значению критерия оценка максимальна</t>
  </si>
  <si>
    <t>Х=(число лиц, злоупотребляющих психоактивными веществами ,переведенных с профилактического наблюдения на диспансерное наблюдение/число лиц состоящих на учете лиц, злоупотребляющих психоактивными веществами*100), при Х меньше или равно значению критерия оценка максимальна, при Х  больше значения критерия оценка 0</t>
  </si>
  <si>
    <t>Х=(Число больных наркологическими заболеваниями, снятых с диспансерного наблюдения в связи со стойкой ремиссией/число пациентов, состоящих на учёте*100), при Х меньше критерия оценка равна 0, при Х равном или больше критерия,оценка максимальна</t>
  </si>
  <si>
    <t>Х = (Объем амбулаторной медицинской помощи за отчетный период / Объем амбулаторной медицинской помощи  за год) х 100%,  при Х границах в диапазона - оценка в баллах в полном объеме,  при Х больше или меньше значения диапазона, оценка = 0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</si>
  <si>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«Рощинская районная больница» и его руководителя 
</t>
  </si>
  <si>
    <t>Х=(Доля больных ОКС с подъемом сегмента ST, которым выполнен тромболизис на догоспитальном этапе/ число  больных с ОКС с подъемом сегмента ST)*100%, при Х&gt; значения критерия оценка максимальна, при Х&lt; значения критерия, оценка = 0</t>
  </si>
  <si>
    <t>Доля больных ОКС с подъемом сегмента ST, которым выполнен тромболизис на догоспитальном этапе от числа  больных с ОКС с подъемом сегмента ST</t>
  </si>
  <si>
    <t>Х = (Объем амбулаторной медицинской помощи за отчетный период / Объем амбулаторной медицинской помощи  за год) х 100%, при Х в границах диапазона - оценка в баллах в полном объеме,  при Х больше или меньше значения диапазона, оценка = 0</t>
  </si>
  <si>
    <t>X=Соответствие удельному весу сельскому населению в численности населения,при Х больше диапазона - оценка в баллах в полном объеме, при Х в диапазоне от __ до __, оценка в баллах -по 2 баллаза каждый 1 % диапазона выше нижней границы диапазона, при Х меньше значения диапазона, оценка = 0</t>
  </si>
  <si>
    <t>Х = (Объем амбулаторной медицинской помощи за отчетный период / Объем амбулаторной медицинской помощи  за год) х 100%,  при Х в границах в диапазона - оценка в баллах в полном объеме,  при Х больше или меньше значения диапазона, оценка = 0</t>
  </si>
  <si>
    <t>Проведение неонатального и аудиологического скрининга новорожденным, необследованным до госпитализации в стационаре ГБУЗ ЛОДКБ</t>
  </si>
  <si>
    <t>Выполнение плана государственного задания по высокотехнологичным видам медицинской помощи в части бюджета</t>
  </si>
  <si>
    <t>Средние сроки ожидания планового приема врача-специалиста в амбулаторных условиях</t>
  </si>
  <si>
    <t>Средние сроки ожидания:</t>
  </si>
  <si>
    <t>Прекращение бактериовыделения:</t>
  </si>
  <si>
    <t xml:space="preserve">Прекращение бактериовыделения: </t>
  </si>
  <si>
    <t>Число больных, снятых с диспансерного наблюдения в связи со стойкой ремиссией от числа пациентов состоящих на учете</t>
  </si>
  <si>
    <t>Соблюдение сроков и правильности предоставленной учреждениями медицинской статистической отчётности</t>
  </si>
  <si>
    <t>Х = (Объем амбулаторной медицинской помощи за отчетный период / Объем амбулаторной медицинской помощи за год) х 100%,  при Х границах в диапазона - оценка в баллах в полном объеме,  при Х больше или меньше значения диапазона, оценка = 0</t>
  </si>
  <si>
    <t>Х = (Объем охвата детского населения профосмотрами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диапазона, оценка = 0</t>
  </si>
  <si>
    <t>Х = (Объем охвата детского населения профосмотрами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 ,  при Х&lt;  диапазона, оценка = 0</t>
  </si>
  <si>
    <t>Профилактические медицинские осмотры несовершеннолетних,диспансеризация пребывающих в стационарных учреждениях детей-сирот и детей, находящиеся в трудной жизненной ситуации (профосмотры, диспансеризация)</t>
  </si>
  <si>
    <t>Х= (число фактически заготовленных препаратов крови за отчетный период/ плановое число заготовок препаратов крови за отчетный период*100), при Х больше или равно значения диапазона оценка максимальна, при Х меньше значения диапазона, оценка = 0</t>
  </si>
  <si>
    <t>Выполнение плана государственного задания:</t>
  </si>
  <si>
    <t xml:space="preserve"> у выписанных с впервые выявленным больных туберкулезом</t>
  </si>
  <si>
    <t>у выписанных больных с хроническим туберкулезом</t>
  </si>
  <si>
    <t xml:space="preserve"> у выписанных больных с хроническим туберкулезом</t>
  </si>
  <si>
    <t>у выписанных с впервые выявленным больных туберкулезом</t>
  </si>
  <si>
    <t xml:space="preserve"> у выписанных c впервые выявленным больных туберкулезом</t>
  </si>
  <si>
    <t>посещения с профилактической целью</t>
  </si>
  <si>
    <t xml:space="preserve">Проведение конкурсов по тематике ЗОЖ и отказу от вредных привычек в учреждениях образования, культуры с волонтерами </t>
  </si>
  <si>
    <t>Х= (число выполненных  конкурсов за отчетный период/число плановых конкурсов за отчетный период*100 %), при Х равном или больше значения критерия оценка в баллах в  полном объеме, при Х меньше значения критерия, оценка=0</t>
  </si>
  <si>
    <t>Выполнение государственного задания:</t>
  </si>
  <si>
    <r>
      <t>при Х</t>
    </r>
    <r>
      <rPr>
        <sz val="11"/>
        <color theme="1"/>
        <rFont val="Calibri"/>
        <family val="2"/>
        <charset val="204"/>
      </rPr>
      <t>≤</t>
    </r>
    <r>
      <rPr>
        <sz val="11"/>
        <color theme="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0.</t>
    </r>
  </si>
  <si>
    <t>Х = (Объем случаев госпитализации за отчетный период / Объем случаев госпитализации за год) х 100%,при Х в границах диапазона,оценка в баллах в полном объеме, при Х больше или меньше диапазона, оценка = 0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</si>
  <si>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«Токсовская межрайонная больница» и его руководителя 
</t>
  </si>
  <si>
    <t>Х = (Объем случаев лечения за отчетный период / Объем случаев лечения за год) х 100%,при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</si>
  <si>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/число вызывов за год) х 100%,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</si>
  <si>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 число вызывов за год) х 100%, при Х в границах диапазона,оценка в баллах в полном объеме, при Х больше или меньше диапазона, оценка = 0</t>
  </si>
  <si>
    <t>Х = (Объем случаев лечения за отчетный период / Объем  случаев лечения за год) х 100%,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</si>
  <si>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/число вызывов за год) х 100%, 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</si>
  <si>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 число вызывов за год) х 100%,  при Х в границах диапазона,оценка в баллах в полном объеме, при Х больше или меньше диапазона, оценка = 0</t>
  </si>
  <si>
    <t>не менее 55,5</t>
  </si>
  <si>
    <t>Доля ЗНО, выявленных впервые на ранних стадиях (1-2 стадии)</t>
  </si>
  <si>
    <t xml:space="preserve">Х=(число ЗНО, выявленных впервые на ранних стадиях (1-2 стадии)/число выявленных случаев ЗНО (без выявленных посмертно) )*100 %, при Х больше или равно значения критерия оценка максимальна, при Х &lt; значения критерия ,оценка =0 </t>
  </si>
  <si>
    <t>Удовлетворенность качеством предоставления услуг (по результатам независимой оценки качества условий оказания услуг медицинскими организациями) ⃰</t>
  </si>
  <si>
    <t>ежегодно</t>
  </si>
  <si>
    <t>Общественный совет по проведению независимой оценки качества условий оказания услуг организациями в сфере охраны здоровья при Комитете по здравоохранению Ленинградской области</t>
  </si>
  <si>
    <t>Х= Число баллов, присвоенное медицинской организации по результатам НОК/Максимальное количество баллов⃰ 100%; Х &gt; либо = значения критерия, оценка максимальная,при Х &lt; значения критерия, оценка = 0.</t>
  </si>
  <si>
    <t>* - в случае проведения такой оценки</t>
  </si>
  <si>
    <t>Процент выполнения Плана по устранению недостатков, выявленных в ходе проведения независимой оценки качества условий оказания услуг медицинскими организациями ⃰</t>
  </si>
  <si>
    <t>при Х=значению критерия, оценка максимальная; при Х &lt; значения критерия, оценка = 0</t>
  </si>
  <si>
    <r>
      <t>Х = (число случаев госпитализации за отчетный период</t>
    </r>
    <r>
      <rPr>
        <b/>
        <sz val="11"/>
        <rFont val="Times New Roman"/>
        <family val="1"/>
        <charset val="204"/>
      </rPr>
      <t xml:space="preserve"> (в т.ч. паллиатив) </t>
    </r>
    <r>
      <rPr>
        <sz val="11"/>
        <rFont val="Times New Roman"/>
        <family val="1"/>
        <charset val="204"/>
      </rPr>
      <t>/ плановое число случаев госпитализации за год) х 100%,при Х в границах диапазона,оценка в баллах в полном объеме, при Х больше или меньше диапазона, оценка = 0</t>
    </r>
  </si>
  <si>
    <t>8</t>
  </si>
  <si>
    <t>9</t>
  </si>
  <si>
    <r>
      <t>при Х</t>
    </r>
    <r>
      <rPr>
        <sz val="11"/>
        <color theme="1"/>
        <rFont val="Calibri"/>
        <family val="2"/>
        <charset val="204"/>
      </rPr>
      <t>≤</t>
    </r>
    <r>
      <rPr>
        <sz val="11"/>
        <color theme="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</t>
    </r>
  </si>
  <si>
    <t>Х= Число баллов, присвоенное медицинской организации по результатам НОК/Максимальное количество баллов⃰ 100%; Х &gt; либо = значения критерия, оценка максимальная,при Х &lt; значения критерия, оценка = 0</t>
  </si>
  <si>
    <t>Х = (Объем случаев лечения за отчетный период / Объем случаев лечения за год) х 100%, при Х в границах диапазона - оценка в баллах в полном объеме,  при Х больше или меньше значения диапазона, оценка = 0</t>
  </si>
  <si>
    <t xml:space="preserve">Х=(число ЗНО, выявленных впервые на ранних стадиях (1-2 стадии)/число выявленных случаев ЗНО (без выявленных посмертно) )*100 %, при Х больше или равно значению критерия оценка максимальна, при Х &lt; значения критерия ,оценка =0 </t>
  </si>
  <si>
    <t>Х = (число случаев госпитализации за отчетный период  / плановое число случаев госпитализации за год) х 100%, при Х в границах диапазона,оценка в баллах в полном объеме, при Х больше или меньше диапазона, оценка = 0</t>
  </si>
  <si>
    <t>Х = (Объем амбулаторной медицинской помощи за отчетный период / Объем амбулаторной медицинской помощи  за год) х 100%,  при Х в границах диапазона - оценка в баллах в полном объеме,  при Х больше или меньше значения диапазона, оценка = 0</t>
  </si>
  <si>
    <r>
      <t>при Х</t>
    </r>
    <r>
      <rPr>
        <sz val="11"/>
        <rFont val="Calibri"/>
        <family val="2"/>
        <charset val="204"/>
      </rPr>
      <t>≤</t>
    </r>
    <r>
      <rPr>
        <sz val="1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</t>
    </r>
  </si>
  <si>
    <t>Х = (Объем случаев лечения за отчетный период / Объем случаев лечения за год) х 100%, при Х в границах диапазона - оценка в баллах в полном объеме, при Х больше или меньше значения диапазона, оценка = 0</t>
  </si>
  <si>
    <t>по дневному стационару Итого:</t>
  </si>
  <si>
    <t>Критерии и показатели эффективности и результативности деятельности Государственного  бюджетного учреждения  здравоохранения  «Центр профессиональной патологии» и его руководителя</t>
  </si>
  <si>
    <t>Первичная специализированная медицинская помощь в амбулаторных условиях:</t>
  </si>
  <si>
    <t>90% от максимального количества баллов и более</t>
  </si>
  <si>
    <t>Х= (число случаев госпитализации по ВМП  за отчетный период/плановое число случаев госпитализации за период*100%), при Х больше или в границах диапазона - оценка в баллах в полном объеме,  при Х меньше значения диапазона, оценка = 0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</si>
  <si>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Бюро судебно-медицинской экспертизы и его руководителя 
</t>
  </si>
  <si>
    <t>Х = (число фактически выполненных за отчетный период исследований / плановое число исследований за отчетный период*100), при  Х больше или равно значения диапазона оценка максимальна, при Х меньше значения диапазона, оценка = 0</t>
  </si>
  <si>
    <t>Х = соблюдение сроков проведения экспертиз, при Х больше значения критерия оценка равна 0, при Х меньше или равно значению критерия, оценка максимальна</t>
  </si>
  <si>
    <t>Подготовка справки по анализу расхождений клинических и патологоанатомических диагнозов</t>
  </si>
  <si>
    <t>Х = число справок за отчётный период, при Х = или больше значения критерия, оценка в полном объёме, при Х меньше критерия, оценка = 0</t>
  </si>
  <si>
    <t>Х = (число измененных выводов первичных экспертиз при проведении повторных / число экспертиз*100), при Х больше значения критерия оценка = 0, при Х меньше или равно значению критерия оценка максимальна</t>
  </si>
  <si>
    <t>Число проведенных клинико-патологоанатомических конференций</t>
  </si>
  <si>
    <t>% от числа летальных исходов</t>
  </si>
  <si>
    <t>Х = (число проведённых клинико-патологоанатомических конференций / число летальных исходов*100), при Х больше или равном значению критерия - оценка максимальна, при Х меньше значения критерия оценка = 0</t>
  </si>
  <si>
    <t>Х = Наличие обоснованных жалоб,  при Х = критерию, оценка в баллах в полном объёме, при Х больше критерия, оценка = 0</t>
  </si>
  <si>
    <t>Х = несоблюдение сроков и правильности предоставленной учреждениями отчётности, при Х = критерию, оценка в баллах в полном объёме, при Х больше значения критерия, оценка = 0</t>
  </si>
  <si>
    <t>Х=(фактический средний срок лечения пациентов/плановый средний срок лечения пациентов*100%), при Х больше или меньше диапазона оценка 0, при Х в диапазоне оценка максимальна</t>
  </si>
  <si>
    <t>Х=(фактический средний срок лечения пациентов/плановый средний срок лечения пациентов*100%), при Х больше или меньше значения диапазона оценка 0, при Х в диапазоне оценка максимальна</t>
  </si>
  <si>
    <t>Х=(фактическая работа койки за период/плановая работа койки  за период*100%), при Х больше или меньше значения диапазона оценка 0, при Х в диапазоне оценка максимальна</t>
  </si>
  <si>
    <t>Х=(фактический средний срок лечения пациентов/плановый средний срок лечения пациентов*100%), при Х больше или меньше значения диапазона оценка 0, при Х в границах диапазона оценка максимальна</t>
  </si>
  <si>
    <t>Х=(фактическая работа койки за период/плановая работа койки  за период*100%), при Х больше или меньше значения диапазона оценка 0, при Х в границах диапазона оценка максимальна</t>
  </si>
  <si>
    <t>Х=(фактическая работа койки за период/плановая работа койки  за период*100%), при Х больше или меньше диапазона оценка 0, при Х в диапазоне оценка максимальна</t>
  </si>
  <si>
    <t>Х = (Объем экспертиз за отчетный период / Объем экспертиз за год) х 100%, при Х больше диапазона или в диапазоне от __ до __, оценка в баллах в полном объеме, при Х меньше диапазона, оценка = 0</t>
  </si>
  <si>
    <t>Первичная специализированная медицинская помощь в условиях дневного стационара</t>
  </si>
  <si>
    <t>Полнота охвата населения профилактическими медицинскими осмотрами и диспансеризацией :</t>
  </si>
  <si>
    <t>Х = (Объем охвата населения  профилактическими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</si>
  <si>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>Профилактические медицинские осмотры и диспансеризация определенных групп взрослого населения (далее - диспансеризация)</t>
  </si>
  <si>
    <t>Х = (Объем охвата населения  профилактическими мед.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</si>
  <si>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>Х = (Объем охвата населения  профилактическими мед. 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</si>
  <si>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 xml:space="preserve">Приложение 31 к приказу Комитета по здравоохранению Ленинградской области от ____________ года  №  _____                     
</t>
  </si>
  <si>
    <t xml:space="preserve">Приложение к приказу Комитета по здравоохранению Ленинградской области от ____________ года  №  _____            </t>
  </si>
  <si>
    <t xml:space="preserve">Приложение 3 к приказу Комитета по здравоохранению Ленинградской области от _28.12.2018 года__ года  №  _18_                     
</t>
  </si>
  <si>
    <t xml:space="preserve">Приложение 4 к приказу Комитета по здравоохранению Ленинградской области от ____28.12.2018________ года  №  __18___                     
</t>
  </si>
  <si>
    <t xml:space="preserve">Приложение 5 к приказу Комитета по здравоохранению Ленинградской области от ____28.12.2018________ года  №  _18___                     
</t>
  </si>
  <si>
    <t xml:space="preserve">Приложение 6 к приказу Комитета по здравоохранению Ленинградской области от __28.12.2018_______ года  №  _18____                     
</t>
  </si>
  <si>
    <t xml:space="preserve">Приложение 7 к приказу Комитета по здравоохранению Ленинградской области от _28.12.2018_ года  №  _18_                    
</t>
  </si>
  <si>
    <t xml:space="preserve">Приложение 9 к приказу Комитета по здравоохранению Ленинградской области от ___28.12.2018_ года  №  ___18__                     
</t>
  </si>
  <si>
    <t xml:space="preserve">Приложение 10 к приказу Комитета по здравоохранению Ленинградской области от ______28.12.2018__ года  №  _18____                     
</t>
  </si>
  <si>
    <t xml:space="preserve">Приложение 13 к приказу Комитета по здравоохранению Ленинградской области от __28.12.2018__ года  №  __18___                     
</t>
  </si>
  <si>
    <t xml:space="preserve">Приложение 14 к приказу Комитета по здравоохранению Ленинградской области от __28.12.2018__ года  №  _18__                     
</t>
  </si>
  <si>
    <t xml:space="preserve">Приложение 15 к приказу Комитета по здравоохранению Ленинградской области от ___28.12.2018__ года  №  __18___                     
</t>
  </si>
  <si>
    <t xml:space="preserve">Приложение 16 к приказу Комитета по здравоохранению Ленинградской области от ___28.12.2018__ года  №  __18___                     
</t>
  </si>
  <si>
    <t xml:space="preserve">Приложение 18 к приказу Комитета по здравоохранению Ленинградской области от __28.12.2018_ года  №  _18__                     
</t>
  </si>
  <si>
    <t xml:space="preserve">Приложение 19 к приказу Комитета по здравоохранению Ленинградской области от __28.12.2018_ года  №  __18___                     
</t>
  </si>
  <si>
    <t xml:space="preserve">Приложение 20 к приказу Комитета по здравоохранению Ленинградской области от ___28.12.2018__ года  №  __18___                     
</t>
  </si>
  <si>
    <t xml:space="preserve">Приложение 21 к приказу Комитета по здравоохранению Ленинградской области от __28.12.2018_ года  №  __18___                     
</t>
  </si>
  <si>
    <t xml:space="preserve">Приложение 22 к приказу Комитета по здравоохранению Ленинградской области от ___28.12.2018__ года  №  18_____                     
</t>
  </si>
  <si>
    <t xml:space="preserve">Приложение 23 к приказу Комитета по здравоохранению Ленинградской области от ___28.12.2018__ года  №  __18___                     
</t>
  </si>
  <si>
    <t xml:space="preserve">Приложение 24 к приказу Комитета по здравоохранению Ленинградской области от ___28.12.2018__ года  №  _18__                     
</t>
  </si>
  <si>
    <t xml:space="preserve">Приложение 25 к приказу Комитета по здравоохранению Ленинградской области от ____28.12.2018__ года  №  _18__                     
</t>
  </si>
  <si>
    <t xml:space="preserve">Приложение 8 к приказу Комитета по здравоохранению Ленинградской области от ____28.12.2018__ года  №  __18___                     
</t>
  </si>
  <si>
    <t xml:space="preserve">Приложение 17 к приказу Комитета по здравоохранению Ленинградской области от ___28.12.2018_ года  №  _18__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</si>
</sst>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92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2" fontId="1" fillId="0" borderId="3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2" fontId="1" fillId="0" borderId="3" xfId="0" applyNumberFormat="1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="88" zoomScaleNormal="88" workbookViewId="0">
      <pane xSplit="1" ySplit="4" topLeftCell="B5" activePane="bottomRight" state="frozen"/>
      <selection activeCell="N55" sqref="N55"/>
      <selection pane="topRight" activeCell="N55" sqref="N55"/>
      <selection pane="bottomLeft" activeCell="N55" sqref="N55"/>
      <selection pane="bottomRight" activeCell="D2" sqref="D2"/>
    </sheetView>
  </sheetViews>
  <sheetFormatPr defaultRowHeight="15" x14ac:dyDescent="0.25"/>
  <cols>
    <col min="1" max="1" width="5.42578125" style="27" customWidth="1"/>
    <col min="2" max="2" width="28.28515625" style="12" customWidth="1"/>
    <col min="3" max="3" width="13.7109375" style="12" customWidth="1"/>
    <col min="4" max="4" width="22.5703125" style="12" customWidth="1"/>
    <col min="5" max="5" width="11.28515625" style="81" customWidth="1"/>
    <col min="6" max="6" width="18.5703125" style="12" customWidth="1"/>
    <col min="7" max="7" width="10.42578125" style="12" customWidth="1"/>
    <col min="8" max="8" width="33" style="81" customWidth="1"/>
    <col min="9" max="9" width="12" style="12" customWidth="1"/>
    <col min="10" max="10" width="39.140625" style="12" customWidth="1"/>
    <col min="11" max="11" width="9.140625" style="24"/>
  </cols>
  <sheetData>
    <row r="1" spans="1:10" ht="53.25" customHeight="1" x14ac:dyDescent="0.25">
      <c r="J1" s="8" t="s">
        <v>475</v>
      </c>
    </row>
    <row r="2" spans="1:10" ht="55.5" customHeight="1" x14ac:dyDescent="0.25">
      <c r="J2" s="8" t="s">
        <v>476</v>
      </c>
    </row>
    <row r="3" spans="1:10" ht="39" customHeight="1" x14ac:dyDescent="0.25">
      <c r="A3" s="286" t="s">
        <v>322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0" ht="45" x14ac:dyDescent="0.25">
      <c r="A4" s="39" t="s">
        <v>0</v>
      </c>
      <c r="B4" s="38" t="s">
        <v>1</v>
      </c>
      <c r="C4" s="38" t="s">
        <v>2</v>
      </c>
      <c r="D4" s="38" t="s">
        <v>33</v>
      </c>
      <c r="E4" s="210" t="s">
        <v>3</v>
      </c>
      <c r="F4" s="38" t="s">
        <v>4</v>
      </c>
      <c r="G4" s="38" t="s">
        <v>5</v>
      </c>
      <c r="H4" s="6" t="s">
        <v>42</v>
      </c>
      <c r="I4" s="38" t="s">
        <v>6</v>
      </c>
      <c r="J4" s="38" t="s">
        <v>7</v>
      </c>
    </row>
    <row r="5" spans="1:10" ht="33" customHeight="1" x14ac:dyDescent="0.25">
      <c r="A5" s="93">
        <v>1</v>
      </c>
      <c r="B5" s="287" t="s">
        <v>8</v>
      </c>
      <c r="C5" s="288"/>
      <c r="D5" s="92"/>
      <c r="E5" s="210">
        <v>100</v>
      </c>
      <c r="F5" s="68"/>
      <c r="G5" s="92">
        <f>G6+G15+G28++G33</f>
        <v>40</v>
      </c>
      <c r="H5" s="73"/>
      <c r="I5" s="57"/>
      <c r="J5" s="57"/>
    </row>
    <row r="6" spans="1:10" ht="15" customHeight="1" x14ac:dyDescent="0.25">
      <c r="A6" s="58" t="s">
        <v>21</v>
      </c>
      <c r="B6" s="289" t="s">
        <v>145</v>
      </c>
      <c r="C6" s="290"/>
      <c r="D6" s="57"/>
      <c r="E6" s="210"/>
      <c r="F6" s="272" t="s">
        <v>19</v>
      </c>
      <c r="G6" s="88">
        <f>G7+G11</f>
        <v>10</v>
      </c>
      <c r="H6" s="73"/>
      <c r="I6" s="57"/>
      <c r="J6" s="57"/>
    </row>
    <row r="7" spans="1:10" ht="15" customHeight="1" x14ac:dyDescent="0.25">
      <c r="A7" s="291" t="s">
        <v>67</v>
      </c>
      <c r="B7" s="294" t="s">
        <v>128</v>
      </c>
      <c r="C7" s="294" t="s">
        <v>9</v>
      </c>
      <c r="D7" s="5" t="s">
        <v>34</v>
      </c>
      <c r="E7" s="6" t="s">
        <v>146</v>
      </c>
      <c r="F7" s="273"/>
      <c r="G7" s="294">
        <v>5</v>
      </c>
      <c r="H7" s="275" t="s">
        <v>416</v>
      </c>
      <c r="I7" s="280"/>
      <c r="J7" s="272"/>
    </row>
    <row r="8" spans="1:10" x14ac:dyDescent="0.25">
      <c r="A8" s="292"/>
      <c r="B8" s="294"/>
      <c r="C8" s="294"/>
      <c r="D8" s="5" t="s">
        <v>35</v>
      </c>
      <c r="E8" s="6" t="s">
        <v>39</v>
      </c>
      <c r="F8" s="273"/>
      <c r="G8" s="294"/>
      <c r="H8" s="276"/>
      <c r="I8" s="281"/>
      <c r="J8" s="273"/>
    </row>
    <row r="9" spans="1:10" ht="22.5" customHeight="1" x14ac:dyDescent="0.25">
      <c r="A9" s="292"/>
      <c r="B9" s="294"/>
      <c r="C9" s="294"/>
      <c r="D9" s="5" t="s">
        <v>36</v>
      </c>
      <c r="E9" s="6" t="s">
        <v>147</v>
      </c>
      <c r="F9" s="273"/>
      <c r="G9" s="294"/>
      <c r="H9" s="276"/>
      <c r="I9" s="281"/>
      <c r="J9" s="273"/>
    </row>
    <row r="10" spans="1:10" ht="69.75" customHeight="1" x14ac:dyDescent="0.25">
      <c r="A10" s="293"/>
      <c r="B10" s="294"/>
      <c r="C10" s="294"/>
      <c r="D10" s="5" t="s">
        <v>37</v>
      </c>
      <c r="E10" s="6" t="s">
        <v>41</v>
      </c>
      <c r="F10" s="273"/>
      <c r="G10" s="294"/>
      <c r="H10" s="277"/>
      <c r="I10" s="282"/>
      <c r="J10" s="274"/>
    </row>
    <row r="11" spans="1:10" ht="15" customHeight="1" x14ac:dyDescent="0.25">
      <c r="A11" s="291" t="s">
        <v>68</v>
      </c>
      <c r="B11" s="294" t="s">
        <v>127</v>
      </c>
      <c r="C11" s="294" t="s">
        <v>9</v>
      </c>
      <c r="D11" s="5" t="s">
        <v>34</v>
      </c>
      <c r="E11" s="6" t="s">
        <v>146</v>
      </c>
      <c r="F11" s="273"/>
      <c r="G11" s="294">
        <v>5</v>
      </c>
      <c r="H11" s="278" t="s">
        <v>434</v>
      </c>
      <c r="I11" s="280"/>
      <c r="J11" s="272"/>
    </row>
    <row r="12" spans="1:10" x14ac:dyDescent="0.25">
      <c r="A12" s="292"/>
      <c r="B12" s="294"/>
      <c r="C12" s="294"/>
      <c r="D12" s="5" t="s">
        <v>35</v>
      </c>
      <c r="E12" s="6" t="s">
        <v>39</v>
      </c>
      <c r="F12" s="273"/>
      <c r="G12" s="294"/>
      <c r="H12" s="278"/>
      <c r="I12" s="281"/>
      <c r="J12" s="273"/>
    </row>
    <row r="13" spans="1:10" x14ac:dyDescent="0.25">
      <c r="A13" s="292"/>
      <c r="B13" s="294"/>
      <c r="C13" s="294"/>
      <c r="D13" s="5" t="s">
        <v>36</v>
      </c>
      <c r="E13" s="6" t="s">
        <v>147</v>
      </c>
      <c r="F13" s="273"/>
      <c r="G13" s="294"/>
      <c r="H13" s="278"/>
      <c r="I13" s="281"/>
      <c r="J13" s="273"/>
    </row>
    <row r="14" spans="1:10" ht="95.25" customHeight="1" x14ac:dyDescent="0.25">
      <c r="A14" s="293"/>
      <c r="B14" s="294"/>
      <c r="C14" s="294"/>
      <c r="D14" s="5" t="s">
        <v>37</v>
      </c>
      <c r="E14" s="6" t="s">
        <v>41</v>
      </c>
      <c r="F14" s="273"/>
      <c r="G14" s="294"/>
      <c r="H14" s="278"/>
      <c r="I14" s="282"/>
      <c r="J14" s="274"/>
    </row>
    <row r="15" spans="1:10" ht="15" customHeight="1" x14ac:dyDescent="0.25">
      <c r="A15" s="58" t="s">
        <v>22</v>
      </c>
      <c r="B15" s="295" t="s">
        <v>130</v>
      </c>
      <c r="C15" s="296"/>
      <c r="D15" s="5"/>
      <c r="E15" s="6"/>
      <c r="F15" s="273"/>
      <c r="G15" s="92">
        <f>G16+G20+G24</f>
        <v>15</v>
      </c>
      <c r="H15" s="73"/>
      <c r="I15" s="13"/>
      <c r="J15" s="13"/>
    </row>
    <row r="16" spans="1:10" ht="15" customHeight="1" x14ac:dyDescent="0.25">
      <c r="A16" s="291" t="s">
        <v>43</v>
      </c>
      <c r="B16" s="272" t="s">
        <v>129</v>
      </c>
      <c r="C16" s="272" t="s">
        <v>9</v>
      </c>
      <c r="D16" s="5" t="s">
        <v>34</v>
      </c>
      <c r="E16" s="6" t="s">
        <v>146</v>
      </c>
      <c r="F16" s="273"/>
      <c r="G16" s="272">
        <v>5</v>
      </c>
      <c r="H16" s="279" t="s">
        <v>400</v>
      </c>
      <c r="I16" s="283"/>
      <c r="J16" s="272"/>
    </row>
    <row r="17" spans="1:10" x14ac:dyDescent="0.25">
      <c r="A17" s="292"/>
      <c r="B17" s="273"/>
      <c r="C17" s="273"/>
      <c r="D17" s="5" t="s">
        <v>35</v>
      </c>
      <c r="E17" s="6" t="s">
        <v>39</v>
      </c>
      <c r="F17" s="273"/>
      <c r="G17" s="273"/>
      <c r="H17" s="279"/>
      <c r="I17" s="284"/>
      <c r="J17" s="273"/>
    </row>
    <row r="18" spans="1:10" x14ac:dyDescent="0.25">
      <c r="A18" s="292"/>
      <c r="B18" s="273"/>
      <c r="C18" s="273"/>
      <c r="D18" s="5" t="s">
        <v>36</v>
      </c>
      <c r="E18" s="6" t="s">
        <v>147</v>
      </c>
      <c r="F18" s="273"/>
      <c r="G18" s="273"/>
      <c r="H18" s="279"/>
      <c r="I18" s="284"/>
      <c r="J18" s="273"/>
    </row>
    <row r="19" spans="1:10" ht="85.5" customHeight="1" x14ac:dyDescent="0.25">
      <c r="A19" s="293"/>
      <c r="B19" s="274"/>
      <c r="C19" s="274"/>
      <c r="D19" s="5" t="s">
        <v>37</v>
      </c>
      <c r="E19" s="6" t="s">
        <v>112</v>
      </c>
      <c r="F19" s="273"/>
      <c r="G19" s="274"/>
      <c r="H19" s="279"/>
      <c r="I19" s="285"/>
      <c r="J19" s="274"/>
    </row>
    <row r="20" spans="1:10" ht="15" customHeight="1" x14ac:dyDescent="0.25">
      <c r="A20" s="291" t="s">
        <v>44</v>
      </c>
      <c r="B20" s="272" t="s">
        <v>17</v>
      </c>
      <c r="C20" s="272" t="s">
        <v>9</v>
      </c>
      <c r="D20" s="5" t="s">
        <v>34</v>
      </c>
      <c r="E20" s="6" t="s">
        <v>138</v>
      </c>
      <c r="F20" s="273"/>
      <c r="G20" s="272">
        <v>5</v>
      </c>
      <c r="H20" s="279" t="s">
        <v>323</v>
      </c>
      <c r="I20" s="280"/>
      <c r="J20" s="272"/>
    </row>
    <row r="21" spans="1:10" x14ac:dyDescent="0.25">
      <c r="A21" s="292"/>
      <c r="B21" s="273"/>
      <c r="C21" s="273"/>
      <c r="D21" s="5" t="s">
        <v>35</v>
      </c>
      <c r="E21" s="6" t="s">
        <v>148</v>
      </c>
      <c r="F21" s="273"/>
      <c r="G21" s="273"/>
      <c r="H21" s="279"/>
      <c r="I21" s="281"/>
      <c r="J21" s="273"/>
    </row>
    <row r="22" spans="1:10" x14ac:dyDescent="0.25">
      <c r="A22" s="292"/>
      <c r="B22" s="273"/>
      <c r="C22" s="273"/>
      <c r="D22" s="5" t="s">
        <v>36</v>
      </c>
      <c r="E22" s="6" t="s">
        <v>149</v>
      </c>
      <c r="F22" s="273"/>
      <c r="G22" s="273"/>
      <c r="H22" s="279"/>
      <c r="I22" s="281"/>
      <c r="J22" s="273"/>
    </row>
    <row r="23" spans="1:10" ht="104.25" customHeight="1" x14ac:dyDescent="0.25">
      <c r="A23" s="293"/>
      <c r="B23" s="274"/>
      <c r="C23" s="274"/>
      <c r="D23" s="5" t="s">
        <v>37</v>
      </c>
      <c r="E23" s="6" t="s">
        <v>112</v>
      </c>
      <c r="F23" s="273"/>
      <c r="G23" s="274"/>
      <c r="H23" s="279"/>
      <c r="I23" s="282"/>
      <c r="J23" s="274"/>
    </row>
    <row r="24" spans="1:10" ht="15" customHeight="1" x14ac:dyDescent="0.25">
      <c r="A24" s="291" t="s">
        <v>45</v>
      </c>
      <c r="B24" s="272" t="s">
        <v>18</v>
      </c>
      <c r="C24" s="272" t="s">
        <v>9</v>
      </c>
      <c r="D24" s="5" t="s">
        <v>34</v>
      </c>
      <c r="E24" s="6" t="s">
        <v>138</v>
      </c>
      <c r="F24" s="273"/>
      <c r="G24" s="294">
        <v>5</v>
      </c>
      <c r="H24" s="279" t="s">
        <v>324</v>
      </c>
      <c r="I24" s="280"/>
      <c r="J24" s="272"/>
    </row>
    <row r="25" spans="1:10" x14ac:dyDescent="0.25">
      <c r="A25" s="292"/>
      <c r="B25" s="273"/>
      <c r="C25" s="273"/>
      <c r="D25" s="5" t="s">
        <v>35</v>
      </c>
      <c r="E25" s="6" t="s">
        <v>148</v>
      </c>
      <c r="F25" s="273"/>
      <c r="G25" s="294"/>
      <c r="H25" s="279"/>
      <c r="I25" s="281"/>
      <c r="J25" s="273"/>
    </row>
    <row r="26" spans="1:10" x14ac:dyDescent="0.25">
      <c r="A26" s="292"/>
      <c r="B26" s="273"/>
      <c r="C26" s="273"/>
      <c r="D26" s="5" t="s">
        <v>36</v>
      </c>
      <c r="E26" s="6" t="s">
        <v>149</v>
      </c>
      <c r="F26" s="273"/>
      <c r="G26" s="294"/>
      <c r="H26" s="279"/>
      <c r="I26" s="281"/>
      <c r="J26" s="273"/>
    </row>
    <row r="27" spans="1:10" ht="106.5" customHeight="1" x14ac:dyDescent="0.25">
      <c r="A27" s="293"/>
      <c r="B27" s="274"/>
      <c r="C27" s="274"/>
      <c r="D27" s="5" t="s">
        <v>37</v>
      </c>
      <c r="E27" s="6" t="s">
        <v>112</v>
      </c>
      <c r="F27" s="273"/>
      <c r="G27" s="294"/>
      <c r="H27" s="279"/>
      <c r="I27" s="282"/>
      <c r="J27" s="274"/>
    </row>
    <row r="28" spans="1:10" ht="15" customHeight="1" x14ac:dyDescent="0.25">
      <c r="A28" s="59" t="s">
        <v>23</v>
      </c>
      <c r="B28" s="289" t="s">
        <v>154</v>
      </c>
      <c r="C28" s="290"/>
      <c r="D28" s="5"/>
      <c r="E28" s="6"/>
      <c r="F28" s="273"/>
      <c r="G28" s="206">
        <f>G29</f>
        <v>5</v>
      </c>
      <c r="H28" s="73"/>
      <c r="I28" s="13"/>
      <c r="J28" s="13"/>
    </row>
    <row r="29" spans="1:10" ht="15" customHeight="1" x14ac:dyDescent="0.25">
      <c r="A29" s="291" t="s">
        <v>132</v>
      </c>
      <c r="B29" s="272" t="s">
        <v>131</v>
      </c>
      <c r="C29" s="272" t="s">
        <v>9</v>
      </c>
      <c r="D29" s="5" t="s">
        <v>34</v>
      </c>
      <c r="E29" s="6" t="s">
        <v>146</v>
      </c>
      <c r="F29" s="273"/>
      <c r="G29" s="294">
        <v>5</v>
      </c>
      <c r="H29" s="279" t="s">
        <v>418</v>
      </c>
      <c r="I29" s="280"/>
      <c r="J29" s="272"/>
    </row>
    <row r="30" spans="1:10" x14ac:dyDescent="0.25">
      <c r="A30" s="292"/>
      <c r="B30" s="273"/>
      <c r="C30" s="273"/>
      <c r="D30" s="5" t="s">
        <v>35</v>
      </c>
      <c r="E30" s="6" t="s">
        <v>39</v>
      </c>
      <c r="F30" s="273"/>
      <c r="G30" s="294"/>
      <c r="H30" s="279"/>
      <c r="I30" s="281"/>
      <c r="J30" s="273"/>
    </row>
    <row r="31" spans="1:10" x14ac:dyDescent="0.25">
      <c r="A31" s="292"/>
      <c r="B31" s="273"/>
      <c r="C31" s="273"/>
      <c r="D31" s="5" t="s">
        <v>36</v>
      </c>
      <c r="E31" s="6" t="s">
        <v>147</v>
      </c>
      <c r="F31" s="273"/>
      <c r="G31" s="294"/>
      <c r="H31" s="279"/>
      <c r="I31" s="281"/>
      <c r="J31" s="273"/>
    </row>
    <row r="32" spans="1:10" ht="63.75" customHeight="1" x14ac:dyDescent="0.25">
      <c r="A32" s="293"/>
      <c r="B32" s="274"/>
      <c r="C32" s="274"/>
      <c r="D32" s="5" t="s">
        <v>37</v>
      </c>
      <c r="E32" s="6" t="s">
        <v>41</v>
      </c>
      <c r="F32" s="273"/>
      <c r="G32" s="294"/>
      <c r="H32" s="279"/>
      <c r="I32" s="282"/>
      <c r="J32" s="274"/>
    </row>
    <row r="33" spans="1:11" ht="15" customHeight="1" x14ac:dyDescent="0.25">
      <c r="A33" s="60" t="s">
        <v>24</v>
      </c>
      <c r="B33" s="289" t="s">
        <v>134</v>
      </c>
      <c r="C33" s="290"/>
      <c r="D33" s="5"/>
      <c r="E33" s="6"/>
      <c r="F33" s="273"/>
      <c r="G33" s="92">
        <f>G34+G38</f>
        <v>10</v>
      </c>
      <c r="H33" s="73"/>
      <c r="I33" s="13"/>
      <c r="J33" s="13"/>
    </row>
    <row r="34" spans="1:11" ht="15" customHeight="1" x14ac:dyDescent="0.25">
      <c r="A34" s="297" t="s">
        <v>135</v>
      </c>
      <c r="B34" s="294" t="s">
        <v>137</v>
      </c>
      <c r="C34" s="294" t="s">
        <v>9</v>
      </c>
      <c r="D34" s="5" t="s">
        <v>34</v>
      </c>
      <c r="E34" s="6" t="s">
        <v>146</v>
      </c>
      <c r="F34" s="273"/>
      <c r="G34" s="294">
        <v>5</v>
      </c>
      <c r="H34" s="279" t="s">
        <v>419</v>
      </c>
      <c r="I34" s="280"/>
      <c r="J34" s="272"/>
    </row>
    <row r="35" spans="1:11" x14ac:dyDescent="0.25">
      <c r="A35" s="297"/>
      <c r="B35" s="294"/>
      <c r="C35" s="294"/>
      <c r="D35" s="5" t="s">
        <v>35</v>
      </c>
      <c r="E35" s="6" t="s">
        <v>39</v>
      </c>
      <c r="F35" s="273"/>
      <c r="G35" s="294"/>
      <c r="H35" s="279"/>
      <c r="I35" s="281"/>
      <c r="J35" s="273"/>
    </row>
    <row r="36" spans="1:11" ht="25.5" customHeight="1" x14ac:dyDescent="0.25">
      <c r="A36" s="297"/>
      <c r="B36" s="294"/>
      <c r="C36" s="294"/>
      <c r="D36" s="5" t="s">
        <v>36</v>
      </c>
      <c r="E36" s="6" t="s">
        <v>147</v>
      </c>
      <c r="F36" s="273"/>
      <c r="G36" s="294"/>
      <c r="H36" s="279"/>
      <c r="I36" s="281"/>
      <c r="J36" s="273"/>
    </row>
    <row r="37" spans="1:11" ht="41.25" customHeight="1" x14ac:dyDescent="0.25">
      <c r="A37" s="297"/>
      <c r="B37" s="294"/>
      <c r="C37" s="294"/>
      <c r="D37" s="5" t="s">
        <v>37</v>
      </c>
      <c r="E37" s="6" t="s">
        <v>41</v>
      </c>
      <c r="F37" s="273"/>
      <c r="G37" s="294"/>
      <c r="H37" s="279"/>
      <c r="I37" s="282"/>
      <c r="J37" s="274"/>
    </row>
    <row r="38" spans="1:11" ht="15" customHeight="1" x14ac:dyDescent="0.25">
      <c r="A38" s="291" t="s">
        <v>136</v>
      </c>
      <c r="B38" s="294" t="s">
        <v>126</v>
      </c>
      <c r="C38" s="294" t="s">
        <v>9</v>
      </c>
      <c r="D38" s="5" t="s">
        <v>34</v>
      </c>
      <c r="E38" s="6" t="s">
        <v>146</v>
      </c>
      <c r="F38" s="273"/>
      <c r="G38" s="294">
        <v>5</v>
      </c>
      <c r="H38" s="279" t="s">
        <v>420</v>
      </c>
      <c r="I38" s="280"/>
      <c r="J38" s="272"/>
    </row>
    <row r="39" spans="1:11" x14ac:dyDescent="0.25">
      <c r="A39" s="292"/>
      <c r="B39" s="294"/>
      <c r="C39" s="294"/>
      <c r="D39" s="5" t="s">
        <v>35</v>
      </c>
      <c r="E39" s="6" t="s">
        <v>39</v>
      </c>
      <c r="F39" s="273"/>
      <c r="G39" s="294"/>
      <c r="H39" s="279"/>
      <c r="I39" s="281"/>
      <c r="J39" s="273"/>
    </row>
    <row r="40" spans="1:11" ht="24" customHeight="1" x14ac:dyDescent="0.25">
      <c r="A40" s="292"/>
      <c r="B40" s="294"/>
      <c r="C40" s="294"/>
      <c r="D40" s="5" t="s">
        <v>36</v>
      </c>
      <c r="E40" s="6" t="s">
        <v>147</v>
      </c>
      <c r="F40" s="273"/>
      <c r="G40" s="294"/>
      <c r="H40" s="279"/>
      <c r="I40" s="281"/>
      <c r="J40" s="273"/>
    </row>
    <row r="41" spans="1:11" ht="42.75" customHeight="1" x14ac:dyDescent="0.25">
      <c r="A41" s="293"/>
      <c r="B41" s="294"/>
      <c r="C41" s="294"/>
      <c r="D41" s="5" t="s">
        <v>37</v>
      </c>
      <c r="E41" s="6" t="s">
        <v>41</v>
      </c>
      <c r="F41" s="274"/>
      <c r="G41" s="294"/>
      <c r="H41" s="279"/>
      <c r="I41" s="282"/>
      <c r="J41" s="274"/>
    </row>
    <row r="42" spans="1:11" ht="156.75" customHeight="1" x14ac:dyDescent="0.25">
      <c r="A42" s="93" t="s">
        <v>25</v>
      </c>
      <c r="B42" s="92" t="s">
        <v>10</v>
      </c>
      <c r="C42" s="92" t="s">
        <v>9</v>
      </c>
      <c r="D42" s="92" t="s">
        <v>65</v>
      </c>
      <c r="E42" s="210" t="s">
        <v>138</v>
      </c>
      <c r="F42" s="92" t="s">
        <v>20</v>
      </c>
      <c r="G42" s="92">
        <v>10</v>
      </c>
      <c r="H42" s="76" t="s">
        <v>325</v>
      </c>
      <c r="I42" s="57"/>
      <c r="J42" s="57"/>
    </row>
    <row r="43" spans="1:11" ht="90" x14ac:dyDescent="0.25">
      <c r="A43" s="93" t="s">
        <v>26</v>
      </c>
      <c r="B43" s="92" t="s">
        <v>12</v>
      </c>
      <c r="C43" s="92" t="s">
        <v>150</v>
      </c>
      <c r="D43" s="92" t="s">
        <v>102</v>
      </c>
      <c r="E43" s="210" t="s">
        <v>244</v>
      </c>
      <c r="F43" s="92" t="s">
        <v>11</v>
      </c>
      <c r="G43" s="92">
        <v>10</v>
      </c>
      <c r="H43" s="210" t="s">
        <v>437</v>
      </c>
      <c r="I43" s="189"/>
      <c r="J43" s="57"/>
    </row>
    <row r="44" spans="1:11" s="19" customFormat="1" ht="62.25" customHeight="1" x14ac:dyDescent="0.25">
      <c r="A44" s="264" t="s">
        <v>27</v>
      </c>
      <c r="B44" s="262" t="s">
        <v>469</v>
      </c>
      <c r="C44" s="262" t="s">
        <v>13</v>
      </c>
      <c r="D44" s="263" t="s">
        <v>139</v>
      </c>
      <c r="E44" s="263"/>
      <c r="F44" s="68"/>
      <c r="G44" s="262">
        <f>G45+G49</f>
        <v>10</v>
      </c>
      <c r="H44" s="68"/>
      <c r="I44" s="73"/>
      <c r="J44" s="73"/>
      <c r="K44" s="237"/>
    </row>
    <row r="45" spans="1:11" ht="15" customHeight="1" x14ac:dyDescent="0.25">
      <c r="A45" s="291" t="s">
        <v>28</v>
      </c>
      <c r="B45" s="275" t="s">
        <v>471</v>
      </c>
      <c r="C45" s="272" t="s">
        <v>13</v>
      </c>
      <c r="D45" s="5" t="s">
        <v>34</v>
      </c>
      <c r="E45" s="6" t="s">
        <v>141</v>
      </c>
      <c r="F45" s="275" t="s">
        <v>15</v>
      </c>
      <c r="G45" s="272">
        <v>5</v>
      </c>
      <c r="H45" s="279" t="s">
        <v>472</v>
      </c>
      <c r="I45" s="272"/>
      <c r="J45" s="272"/>
    </row>
    <row r="46" spans="1:11" x14ac:dyDescent="0.25">
      <c r="A46" s="292"/>
      <c r="B46" s="276"/>
      <c r="C46" s="273"/>
      <c r="D46" s="5" t="s">
        <v>35</v>
      </c>
      <c r="E46" s="6" t="s">
        <v>142</v>
      </c>
      <c r="F46" s="276"/>
      <c r="G46" s="273"/>
      <c r="H46" s="279"/>
      <c r="I46" s="273"/>
      <c r="J46" s="273"/>
    </row>
    <row r="47" spans="1:11" x14ac:dyDescent="0.25">
      <c r="A47" s="292"/>
      <c r="B47" s="276"/>
      <c r="C47" s="273"/>
      <c r="D47" s="5" t="s">
        <v>36</v>
      </c>
      <c r="E47" s="6" t="s">
        <v>143</v>
      </c>
      <c r="F47" s="276"/>
      <c r="G47" s="273"/>
      <c r="H47" s="279"/>
      <c r="I47" s="273"/>
      <c r="J47" s="273"/>
    </row>
    <row r="48" spans="1:11" ht="139.5" customHeight="1" x14ac:dyDescent="0.25">
      <c r="A48" s="293"/>
      <c r="B48" s="277"/>
      <c r="C48" s="274"/>
      <c r="D48" s="5" t="s">
        <v>37</v>
      </c>
      <c r="E48" s="6" t="s">
        <v>144</v>
      </c>
      <c r="F48" s="276"/>
      <c r="G48" s="274"/>
      <c r="H48" s="279"/>
      <c r="I48" s="274"/>
      <c r="J48" s="274"/>
    </row>
    <row r="49" spans="1:10" ht="15" customHeight="1" x14ac:dyDescent="0.25">
      <c r="A49" s="291" t="s">
        <v>29</v>
      </c>
      <c r="B49" s="275" t="s">
        <v>403</v>
      </c>
      <c r="C49" s="272" t="s">
        <v>13</v>
      </c>
      <c r="D49" s="5" t="s">
        <v>34</v>
      </c>
      <c r="E49" s="6" t="s">
        <v>141</v>
      </c>
      <c r="F49" s="276"/>
      <c r="G49" s="272">
        <v>5</v>
      </c>
      <c r="H49" s="275" t="s">
        <v>401</v>
      </c>
      <c r="I49" s="275"/>
      <c r="J49" s="275"/>
    </row>
    <row r="50" spans="1:10" ht="24" customHeight="1" x14ac:dyDescent="0.25">
      <c r="A50" s="292"/>
      <c r="B50" s="276"/>
      <c r="C50" s="273"/>
      <c r="D50" s="5" t="s">
        <v>35</v>
      </c>
      <c r="E50" s="6" t="s">
        <v>142</v>
      </c>
      <c r="F50" s="276"/>
      <c r="G50" s="273"/>
      <c r="H50" s="276"/>
      <c r="I50" s="276"/>
      <c r="J50" s="276"/>
    </row>
    <row r="51" spans="1:10" x14ac:dyDescent="0.25">
      <c r="A51" s="292"/>
      <c r="B51" s="276"/>
      <c r="C51" s="273"/>
      <c r="D51" s="5" t="s">
        <v>36</v>
      </c>
      <c r="E51" s="6" t="s">
        <v>143</v>
      </c>
      <c r="F51" s="276"/>
      <c r="G51" s="273"/>
      <c r="H51" s="276"/>
      <c r="I51" s="276"/>
      <c r="J51" s="276"/>
    </row>
    <row r="52" spans="1:10" ht="129" customHeight="1" x14ac:dyDescent="0.25">
      <c r="A52" s="293"/>
      <c r="B52" s="277"/>
      <c r="C52" s="274"/>
      <c r="D52" s="5" t="s">
        <v>37</v>
      </c>
      <c r="E52" s="6" t="s">
        <v>144</v>
      </c>
      <c r="F52" s="277"/>
      <c r="G52" s="274"/>
      <c r="H52" s="277"/>
      <c r="I52" s="277"/>
      <c r="J52" s="277"/>
    </row>
    <row r="53" spans="1:10" ht="137.25" customHeight="1" x14ac:dyDescent="0.25">
      <c r="A53" s="93" t="s">
        <v>30</v>
      </c>
      <c r="B53" s="92" t="s">
        <v>425</v>
      </c>
      <c r="C53" s="92" t="s">
        <v>9</v>
      </c>
      <c r="D53" s="92" t="s">
        <v>65</v>
      </c>
      <c r="E53" s="210" t="s">
        <v>424</v>
      </c>
      <c r="F53" s="92" t="s">
        <v>15</v>
      </c>
      <c r="G53" s="92">
        <v>10</v>
      </c>
      <c r="H53" s="210" t="s">
        <v>440</v>
      </c>
      <c r="I53" s="178"/>
      <c r="J53" s="126"/>
    </row>
    <row r="54" spans="1:10" ht="140.25" customHeight="1" x14ac:dyDescent="0.25">
      <c r="A54" s="93" t="s">
        <v>31</v>
      </c>
      <c r="B54" s="92" t="s">
        <v>151</v>
      </c>
      <c r="C54" s="92" t="s">
        <v>9</v>
      </c>
      <c r="D54" s="92" t="s">
        <v>65</v>
      </c>
      <c r="E54" s="210">
        <v>20</v>
      </c>
      <c r="F54" s="92" t="s">
        <v>15</v>
      </c>
      <c r="G54" s="92">
        <v>10</v>
      </c>
      <c r="H54" s="211" t="s">
        <v>152</v>
      </c>
      <c r="I54" s="178"/>
      <c r="J54" s="126"/>
    </row>
    <row r="55" spans="1:10" ht="72.75" customHeight="1" x14ac:dyDescent="0.25">
      <c r="A55" s="108">
        <v>7</v>
      </c>
      <c r="B55" s="92" t="s">
        <v>218</v>
      </c>
      <c r="C55" s="92" t="s">
        <v>14</v>
      </c>
      <c r="D55" s="92" t="s">
        <v>65</v>
      </c>
      <c r="E55" s="210">
        <v>0</v>
      </c>
      <c r="F55" s="210" t="s">
        <v>15</v>
      </c>
      <c r="G55" s="92">
        <v>5</v>
      </c>
      <c r="H55" s="211" t="s">
        <v>159</v>
      </c>
      <c r="I55" s="57"/>
      <c r="J55" s="57"/>
    </row>
    <row r="56" spans="1:10" ht="215.25" customHeight="1" x14ac:dyDescent="0.25">
      <c r="A56" s="108">
        <v>8</v>
      </c>
      <c r="B56" s="210" t="s">
        <v>427</v>
      </c>
      <c r="C56" s="210" t="s">
        <v>114</v>
      </c>
      <c r="D56" s="210" t="s">
        <v>428</v>
      </c>
      <c r="E56" s="210" t="s">
        <v>448</v>
      </c>
      <c r="F56" s="212" t="s">
        <v>429</v>
      </c>
      <c r="G56" s="210">
        <v>3</v>
      </c>
      <c r="H56" s="210" t="s">
        <v>438</v>
      </c>
      <c r="I56" s="208"/>
      <c r="J56" s="208"/>
    </row>
    <row r="57" spans="1:10" ht="125.25" customHeight="1" x14ac:dyDescent="0.25">
      <c r="A57" s="108">
        <v>9</v>
      </c>
      <c r="B57" s="210" t="s">
        <v>432</v>
      </c>
      <c r="C57" s="210" t="s">
        <v>13</v>
      </c>
      <c r="D57" s="210" t="s">
        <v>428</v>
      </c>
      <c r="E57" s="79">
        <v>1</v>
      </c>
      <c r="F57" s="210" t="s">
        <v>15</v>
      </c>
      <c r="G57" s="210">
        <v>2</v>
      </c>
      <c r="H57" s="212" t="s">
        <v>433</v>
      </c>
      <c r="I57" s="208"/>
      <c r="J57" s="208"/>
    </row>
    <row r="58" spans="1:10" x14ac:dyDescent="0.25">
      <c r="A58" s="22"/>
      <c r="B58" s="40" t="s">
        <v>16</v>
      </c>
      <c r="C58" s="23"/>
      <c r="D58" s="23"/>
      <c r="E58" s="216"/>
      <c r="F58" s="23"/>
      <c r="G58" s="23">
        <f>G55+G54+G53+G42+G43+G5+G44+G56+G57</f>
        <v>100</v>
      </c>
      <c r="H58" s="216"/>
      <c r="I58" s="23"/>
      <c r="J58" s="102">
        <f>J7+J11+J16+J20+J24+J29+J34+J38+J42+J43+J45+J49+J53+J54+J55+J56+J57</f>
        <v>0</v>
      </c>
    </row>
    <row r="59" spans="1:10" x14ac:dyDescent="0.25">
      <c r="A59" s="176"/>
      <c r="B59" s="233"/>
      <c r="C59" s="177"/>
      <c r="D59" s="177"/>
      <c r="E59" s="234"/>
      <c r="F59" s="177"/>
      <c r="G59" s="177"/>
      <c r="H59" s="234"/>
      <c r="I59" s="177"/>
      <c r="J59" s="232"/>
    </row>
    <row r="60" spans="1:10" x14ac:dyDescent="0.25">
      <c r="A60" s="176"/>
      <c r="B60" s="233"/>
      <c r="C60" s="177"/>
      <c r="D60" s="177"/>
      <c r="E60" s="234"/>
      <c r="F60" s="177"/>
      <c r="G60" s="177"/>
      <c r="H60" s="234"/>
      <c r="I60" s="177"/>
      <c r="J60" s="232"/>
    </row>
    <row r="61" spans="1:10" ht="30" x14ac:dyDescent="0.25">
      <c r="A61" s="176"/>
      <c r="B61" s="48" t="s">
        <v>431</v>
      </c>
      <c r="C61" s="177"/>
    </row>
  </sheetData>
  <mergeCells count="78">
    <mergeCell ref="J49:J52"/>
    <mergeCell ref="H45:H48"/>
    <mergeCell ref="H49:H52"/>
    <mergeCell ref="G38:G41"/>
    <mergeCell ref="A34:A37"/>
    <mergeCell ref="F45:F52"/>
    <mergeCell ref="I45:I48"/>
    <mergeCell ref="J45:J48"/>
    <mergeCell ref="I49:I52"/>
    <mergeCell ref="A49:A52"/>
    <mergeCell ref="B49:B52"/>
    <mergeCell ref="C49:C52"/>
    <mergeCell ref="G49:G52"/>
    <mergeCell ref="I34:I37"/>
    <mergeCell ref="J34:J37"/>
    <mergeCell ref="I38:I41"/>
    <mergeCell ref="G34:G37"/>
    <mergeCell ref="A45:A48"/>
    <mergeCell ref="B45:B48"/>
    <mergeCell ref="C45:C48"/>
    <mergeCell ref="G45:G48"/>
    <mergeCell ref="A38:A41"/>
    <mergeCell ref="B38:B41"/>
    <mergeCell ref="C38:C41"/>
    <mergeCell ref="B34:B37"/>
    <mergeCell ref="C34:C37"/>
    <mergeCell ref="B33:C33"/>
    <mergeCell ref="B28:C28"/>
    <mergeCell ref="A20:A23"/>
    <mergeCell ref="A24:A27"/>
    <mergeCell ref="A29:A32"/>
    <mergeCell ref="B29:B32"/>
    <mergeCell ref="C29:C32"/>
    <mergeCell ref="G20:G23"/>
    <mergeCell ref="G29:G32"/>
    <mergeCell ref="F6:F41"/>
    <mergeCell ref="A16:A19"/>
    <mergeCell ref="G16:G19"/>
    <mergeCell ref="G24:G27"/>
    <mergeCell ref="B11:B14"/>
    <mergeCell ref="C11:C14"/>
    <mergeCell ref="G11:G14"/>
    <mergeCell ref="B15:C15"/>
    <mergeCell ref="B20:B23"/>
    <mergeCell ref="C20:C23"/>
    <mergeCell ref="B24:B27"/>
    <mergeCell ref="C24:C27"/>
    <mergeCell ref="B16:B19"/>
    <mergeCell ref="C16:C19"/>
    <mergeCell ref="J11:J14"/>
    <mergeCell ref="I16:I19"/>
    <mergeCell ref="J16:J19"/>
    <mergeCell ref="A3:J3"/>
    <mergeCell ref="B5:C5"/>
    <mergeCell ref="B6:C6"/>
    <mergeCell ref="A7:A10"/>
    <mergeCell ref="B7:B10"/>
    <mergeCell ref="C7:C10"/>
    <mergeCell ref="G7:G10"/>
    <mergeCell ref="I7:I10"/>
    <mergeCell ref="J7:J10"/>
    <mergeCell ref="A11:A14"/>
    <mergeCell ref="J38:J41"/>
    <mergeCell ref="H7:H10"/>
    <mergeCell ref="H11:H14"/>
    <mergeCell ref="H16:H19"/>
    <mergeCell ref="H20:H23"/>
    <mergeCell ref="H24:H27"/>
    <mergeCell ref="H29:H32"/>
    <mergeCell ref="H34:H37"/>
    <mergeCell ref="H38:H41"/>
    <mergeCell ref="I20:I23"/>
    <mergeCell ref="J20:J23"/>
    <mergeCell ref="I24:I27"/>
    <mergeCell ref="J24:J27"/>
    <mergeCell ref="I29:I32"/>
    <mergeCell ref="J29:J32"/>
    <mergeCell ref="I11:I14"/>
  </mergeCells>
  <pageMargins left="0.23622047244094491" right="0.23622047244094491" top="0.35433070866141736" bottom="0.35433070866141736" header="0.31496062992125984" footer="0.31496062992125984"/>
  <pageSetup paperSize="9" scale="51" fitToHeight="2" orientation="portrait" horizontalDpi="4294967294" r:id="rId1"/>
  <ignoredErrors>
    <ignoredError sqref="A28 A33 A42:A45 A49 A58 A53:A54" numberStoredAsText="1"/>
    <ignoredError sqref="A29 A34 A38 A5 A7:A14 A16:A27" twoDigitTextYear="1"/>
    <ignoredError sqref="A6 A15" twoDigitTextYear="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5" zoomScaleNormal="85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M20" sqref="M20"/>
    </sheetView>
  </sheetViews>
  <sheetFormatPr defaultRowHeight="15" x14ac:dyDescent="0.25"/>
  <cols>
    <col min="1" max="1" width="5.5703125" style="3" customWidth="1"/>
    <col min="2" max="2" width="27.7109375" style="1" customWidth="1"/>
    <col min="3" max="3" width="10.42578125" style="1" customWidth="1"/>
    <col min="4" max="4" width="22.85546875" style="1" customWidth="1"/>
    <col min="5" max="5" width="11" style="1" customWidth="1"/>
    <col min="6" max="6" width="22.5703125" style="1" customWidth="1"/>
    <col min="7" max="7" width="13.140625" style="1" customWidth="1"/>
    <col min="8" max="8" width="32" style="1" customWidth="1"/>
    <col min="9" max="9" width="7.42578125" style="1" customWidth="1"/>
    <col min="10" max="10" width="31.5703125" style="1" customWidth="1"/>
  </cols>
  <sheetData>
    <row r="1" spans="1:13" ht="75" x14ac:dyDescent="0.25">
      <c r="J1" s="8" t="s">
        <v>249</v>
      </c>
    </row>
    <row r="2" spans="1:13" ht="32.25" customHeight="1" x14ac:dyDescent="0.25">
      <c r="A2" s="327" t="s">
        <v>315</v>
      </c>
      <c r="B2" s="327"/>
      <c r="C2" s="327"/>
      <c r="D2" s="327"/>
      <c r="E2" s="327"/>
      <c r="F2" s="327"/>
      <c r="G2" s="327"/>
      <c r="H2" s="327"/>
      <c r="I2" s="327"/>
      <c r="J2" s="327"/>
      <c r="K2" s="20"/>
      <c r="L2" s="20"/>
      <c r="M2" s="20"/>
    </row>
    <row r="3" spans="1:13" ht="45" x14ac:dyDescent="0.25">
      <c r="A3" s="2" t="s">
        <v>0</v>
      </c>
      <c r="B3" s="18" t="s">
        <v>1</v>
      </c>
      <c r="C3" s="18" t="s">
        <v>2</v>
      </c>
      <c r="D3" s="18" t="s">
        <v>33</v>
      </c>
      <c r="E3" s="18" t="s">
        <v>3</v>
      </c>
      <c r="F3" s="18" t="s">
        <v>4</v>
      </c>
      <c r="G3" s="18" t="s">
        <v>5</v>
      </c>
      <c r="H3" s="5" t="s">
        <v>42</v>
      </c>
      <c r="I3" s="18" t="s">
        <v>6</v>
      </c>
      <c r="J3" s="18" t="s">
        <v>7</v>
      </c>
    </row>
    <row r="4" spans="1:13" ht="32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G5+G10+G15</f>
        <v>40</v>
      </c>
      <c r="H4" s="73"/>
      <c r="I4" s="44"/>
      <c r="J4" s="44"/>
    </row>
    <row r="5" spans="1:13" ht="15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</f>
        <v>15</v>
      </c>
      <c r="H5" s="73"/>
      <c r="I5" s="44"/>
      <c r="J5" s="44"/>
    </row>
    <row r="6" spans="1:13" ht="1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15</v>
      </c>
      <c r="H6" s="279" t="s">
        <v>416</v>
      </c>
      <c r="I6" s="318"/>
      <c r="J6" s="272"/>
    </row>
    <row r="7" spans="1:13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319"/>
      <c r="J7" s="273"/>
    </row>
    <row r="8" spans="1:13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319"/>
      <c r="J8" s="273"/>
    </row>
    <row r="9" spans="1:13" ht="67.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320"/>
      <c r="J9" s="274"/>
    </row>
    <row r="10" spans="1:13" ht="15" customHeight="1" x14ac:dyDescent="0.25">
      <c r="A10" s="69" t="s">
        <v>22</v>
      </c>
      <c r="B10" s="305" t="s">
        <v>130</v>
      </c>
      <c r="C10" s="306"/>
      <c r="D10" s="6"/>
      <c r="E10" s="6"/>
      <c r="F10" s="276"/>
      <c r="G10" s="28">
        <f>G11</f>
        <v>15</v>
      </c>
      <c r="H10" s="73"/>
      <c r="I10" s="13"/>
      <c r="J10" s="13"/>
    </row>
    <row r="11" spans="1:13" ht="36" customHeight="1" x14ac:dyDescent="0.25">
      <c r="A11" s="301" t="s">
        <v>43</v>
      </c>
      <c r="B11" s="275" t="s">
        <v>129</v>
      </c>
      <c r="C11" s="275" t="s">
        <v>9</v>
      </c>
      <c r="D11" s="6" t="s">
        <v>34</v>
      </c>
      <c r="E11" s="6" t="s">
        <v>146</v>
      </c>
      <c r="F11" s="276"/>
      <c r="G11" s="275">
        <v>15</v>
      </c>
      <c r="H11" s="294" t="s">
        <v>385</v>
      </c>
      <c r="I11" s="280"/>
      <c r="J11" s="272"/>
    </row>
    <row r="12" spans="1:13" ht="31.5" customHeight="1" x14ac:dyDescent="0.25">
      <c r="A12" s="302"/>
      <c r="B12" s="276"/>
      <c r="C12" s="276"/>
      <c r="D12" s="6" t="s">
        <v>35</v>
      </c>
      <c r="E12" s="6" t="s">
        <v>39</v>
      </c>
      <c r="F12" s="276"/>
      <c r="G12" s="276"/>
      <c r="H12" s="294"/>
      <c r="I12" s="281"/>
      <c r="J12" s="273"/>
    </row>
    <row r="13" spans="1:13" ht="31.5" customHeight="1" x14ac:dyDescent="0.25">
      <c r="A13" s="302"/>
      <c r="B13" s="276"/>
      <c r="C13" s="276"/>
      <c r="D13" s="6" t="s">
        <v>36</v>
      </c>
      <c r="E13" s="6" t="s">
        <v>147</v>
      </c>
      <c r="F13" s="276"/>
      <c r="G13" s="276"/>
      <c r="H13" s="294"/>
      <c r="I13" s="281"/>
      <c r="J13" s="273"/>
    </row>
    <row r="14" spans="1:13" ht="24.75" customHeight="1" x14ac:dyDescent="0.25">
      <c r="A14" s="303"/>
      <c r="B14" s="277"/>
      <c r="C14" s="277"/>
      <c r="D14" s="6" t="s">
        <v>37</v>
      </c>
      <c r="E14" s="6" t="s">
        <v>112</v>
      </c>
      <c r="F14" s="276"/>
      <c r="G14" s="277"/>
      <c r="H14" s="294"/>
      <c r="I14" s="282"/>
      <c r="J14" s="274"/>
    </row>
    <row r="15" spans="1:13" x14ac:dyDescent="0.25">
      <c r="A15" s="74" t="s">
        <v>23</v>
      </c>
      <c r="B15" s="305" t="s">
        <v>154</v>
      </c>
      <c r="C15" s="306"/>
      <c r="D15" s="6"/>
      <c r="E15" s="6"/>
      <c r="F15" s="276"/>
      <c r="G15" s="28">
        <v>10</v>
      </c>
      <c r="H15" s="48"/>
      <c r="I15" s="107"/>
      <c r="J15" s="43"/>
    </row>
    <row r="16" spans="1:13" ht="27.75" customHeight="1" x14ac:dyDescent="0.25">
      <c r="A16" s="301" t="s">
        <v>132</v>
      </c>
      <c r="B16" s="275" t="s">
        <v>131</v>
      </c>
      <c r="C16" s="275" t="s">
        <v>9</v>
      </c>
      <c r="D16" s="6" t="s">
        <v>34</v>
      </c>
      <c r="E16" s="236" t="s">
        <v>146</v>
      </c>
      <c r="F16" s="276"/>
      <c r="G16" s="275">
        <v>10</v>
      </c>
      <c r="H16" s="279" t="s">
        <v>439</v>
      </c>
      <c r="I16" s="280"/>
      <c r="J16" s="272"/>
    </row>
    <row r="17" spans="1:10" ht="27.75" customHeight="1" x14ac:dyDescent="0.25">
      <c r="A17" s="302"/>
      <c r="B17" s="276"/>
      <c r="C17" s="276"/>
      <c r="D17" s="6" t="s">
        <v>35</v>
      </c>
      <c r="E17" s="236" t="s">
        <v>39</v>
      </c>
      <c r="F17" s="276"/>
      <c r="G17" s="276"/>
      <c r="H17" s="279"/>
      <c r="I17" s="281"/>
      <c r="J17" s="273"/>
    </row>
    <row r="18" spans="1:10" ht="28.5" customHeight="1" x14ac:dyDescent="0.25">
      <c r="A18" s="302"/>
      <c r="B18" s="276"/>
      <c r="C18" s="276"/>
      <c r="D18" s="6" t="s">
        <v>36</v>
      </c>
      <c r="E18" s="236" t="s">
        <v>147</v>
      </c>
      <c r="F18" s="276"/>
      <c r="G18" s="276"/>
      <c r="H18" s="279"/>
      <c r="I18" s="281"/>
      <c r="J18" s="273"/>
    </row>
    <row r="19" spans="1:10" ht="28.5" customHeight="1" x14ac:dyDescent="0.25">
      <c r="A19" s="303"/>
      <c r="B19" s="277"/>
      <c r="C19" s="277"/>
      <c r="D19" s="6" t="s">
        <v>37</v>
      </c>
      <c r="E19" s="236" t="s">
        <v>41</v>
      </c>
      <c r="F19" s="277"/>
      <c r="G19" s="277"/>
      <c r="H19" s="279"/>
      <c r="I19" s="282"/>
      <c r="J19" s="274"/>
    </row>
    <row r="20" spans="1:10" ht="143.25" customHeight="1" x14ac:dyDescent="0.25">
      <c r="A20" s="67" t="s">
        <v>25</v>
      </c>
      <c r="B20" s="28" t="s">
        <v>69</v>
      </c>
      <c r="C20" s="28" t="s">
        <v>114</v>
      </c>
      <c r="D20" s="28" t="s">
        <v>65</v>
      </c>
      <c r="E20" s="78">
        <v>75</v>
      </c>
      <c r="F20" s="79" t="s">
        <v>155</v>
      </c>
      <c r="G20" s="28">
        <v>10</v>
      </c>
      <c r="H20" s="28" t="s">
        <v>163</v>
      </c>
      <c r="I20" s="101"/>
      <c r="J20" s="45"/>
    </row>
    <row r="21" spans="1:10" ht="96" customHeight="1" x14ac:dyDescent="0.25">
      <c r="A21" s="69" t="s">
        <v>26</v>
      </c>
      <c r="B21" s="28" t="s">
        <v>76</v>
      </c>
      <c r="C21" s="28" t="s">
        <v>9</v>
      </c>
      <c r="D21" s="28" t="s">
        <v>65</v>
      </c>
      <c r="E21" s="28">
        <v>50</v>
      </c>
      <c r="F21" s="62" t="s">
        <v>335</v>
      </c>
      <c r="G21" s="28">
        <v>10</v>
      </c>
      <c r="H21" s="28" t="s">
        <v>336</v>
      </c>
      <c r="I21" s="101"/>
      <c r="J21" s="44"/>
    </row>
    <row r="22" spans="1:10" ht="173.25" customHeight="1" x14ac:dyDescent="0.25">
      <c r="A22" s="69" t="s">
        <v>27</v>
      </c>
      <c r="B22" s="28" t="s">
        <v>169</v>
      </c>
      <c r="C22" s="28" t="s">
        <v>9</v>
      </c>
      <c r="D22" s="28" t="s">
        <v>65</v>
      </c>
      <c r="E22" s="28">
        <v>0</v>
      </c>
      <c r="F22" s="28" t="s">
        <v>335</v>
      </c>
      <c r="G22" s="28">
        <v>10</v>
      </c>
      <c r="H22" s="28" t="s">
        <v>170</v>
      </c>
      <c r="I22" s="117"/>
      <c r="J22" s="45"/>
    </row>
    <row r="23" spans="1:10" ht="97.5" customHeight="1" x14ac:dyDescent="0.25">
      <c r="A23" s="69" t="s">
        <v>30</v>
      </c>
      <c r="B23" s="28" t="s">
        <v>77</v>
      </c>
      <c r="C23" s="28" t="s">
        <v>140</v>
      </c>
      <c r="D23" s="28" t="s">
        <v>65</v>
      </c>
      <c r="E23" s="28">
        <v>0</v>
      </c>
      <c r="F23" s="28" t="s">
        <v>155</v>
      </c>
      <c r="G23" s="28">
        <v>10</v>
      </c>
      <c r="H23" s="28" t="s">
        <v>161</v>
      </c>
      <c r="I23" s="117"/>
      <c r="J23" s="44"/>
    </row>
    <row r="24" spans="1:10" ht="123" customHeight="1" x14ac:dyDescent="0.25">
      <c r="A24" s="69" t="s">
        <v>31</v>
      </c>
      <c r="B24" s="28" t="s">
        <v>156</v>
      </c>
      <c r="C24" s="28" t="s">
        <v>99</v>
      </c>
      <c r="D24" s="28" t="s">
        <v>65</v>
      </c>
      <c r="E24" s="28">
        <v>0</v>
      </c>
      <c r="F24" s="62" t="s">
        <v>15</v>
      </c>
      <c r="G24" s="28">
        <v>10</v>
      </c>
      <c r="H24" s="62" t="s">
        <v>162</v>
      </c>
      <c r="I24" s="117"/>
      <c r="J24" s="149"/>
    </row>
    <row r="25" spans="1:10" ht="60" customHeight="1" x14ac:dyDescent="0.25">
      <c r="A25" s="223" t="s">
        <v>66</v>
      </c>
      <c r="B25" s="217" t="s">
        <v>50</v>
      </c>
      <c r="C25" s="217" t="s">
        <v>14</v>
      </c>
      <c r="D25" s="217" t="s">
        <v>65</v>
      </c>
      <c r="E25" s="217">
        <v>0</v>
      </c>
      <c r="F25" s="217" t="s">
        <v>15</v>
      </c>
      <c r="G25" s="217">
        <v>5</v>
      </c>
      <c r="H25" s="217" t="s">
        <v>159</v>
      </c>
      <c r="I25" s="221"/>
      <c r="J25" s="220"/>
    </row>
    <row r="26" spans="1:10" ht="149.25" customHeight="1" x14ac:dyDescent="0.25">
      <c r="A26" s="225" t="s">
        <v>435</v>
      </c>
      <c r="B26" s="222" t="s">
        <v>427</v>
      </c>
      <c r="C26" s="222" t="s">
        <v>114</v>
      </c>
      <c r="D26" s="222" t="s">
        <v>428</v>
      </c>
      <c r="E26" s="222" t="s">
        <v>448</v>
      </c>
      <c r="F26" s="222" t="s">
        <v>429</v>
      </c>
      <c r="G26" s="222">
        <v>3</v>
      </c>
      <c r="H26" s="222" t="s">
        <v>430</v>
      </c>
      <c r="I26" s="109"/>
      <c r="J26" s="109"/>
    </row>
    <row r="27" spans="1:10" ht="120" x14ac:dyDescent="0.25">
      <c r="A27" s="225" t="s">
        <v>436</v>
      </c>
      <c r="B27" s="222" t="s">
        <v>432</v>
      </c>
      <c r="C27" s="222" t="s">
        <v>13</v>
      </c>
      <c r="D27" s="222" t="s">
        <v>428</v>
      </c>
      <c r="E27" s="79">
        <v>1</v>
      </c>
      <c r="F27" s="222" t="s">
        <v>15</v>
      </c>
      <c r="G27" s="222">
        <v>2</v>
      </c>
      <c r="H27" s="218" t="s">
        <v>433</v>
      </c>
      <c r="I27" s="109"/>
      <c r="J27" s="109"/>
    </row>
    <row r="28" spans="1:10" x14ac:dyDescent="0.25">
      <c r="A28" s="2"/>
      <c r="B28" s="26" t="s">
        <v>16</v>
      </c>
      <c r="C28" s="26"/>
      <c r="D28" s="26"/>
      <c r="E28" s="26"/>
      <c r="F28" s="26"/>
      <c r="G28" s="22">
        <f>G25+G23+G22+G21+G20+G4+G24+G26+G27</f>
        <v>100</v>
      </c>
      <c r="H28" s="26"/>
      <c r="I28" s="26"/>
      <c r="J28" s="186">
        <f>J6+J11+J16+J20+J21+J22+J23+J24+J26+J27</f>
        <v>0</v>
      </c>
    </row>
    <row r="30" spans="1:10" ht="30" x14ac:dyDescent="0.25">
      <c r="B30" s="48" t="s">
        <v>431</v>
      </c>
    </row>
  </sheetData>
  <mergeCells count="27">
    <mergeCell ref="A16:A19"/>
    <mergeCell ref="B16:B19"/>
    <mergeCell ref="C16:C19"/>
    <mergeCell ref="G16:G19"/>
    <mergeCell ref="H16:H19"/>
    <mergeCell ref="G11:G14"/>
    <mergeCell ref="H11:H14"/>
    <mergeCell ref="I11:I14"/>
    <mergeCell ref="J11:J14"/>
    <mergeCell ref="I16:I19"/>
    <mergeCell ref="J16:J19"/>
    <mergeCell ref="B15:C15"/>
    <mergeCell ref="H6:H9"/>
    <mergeCell ref="I6:I9"/>
    <mergeCell ref="J6:J9"/>
    <mergeCell ref="A2:J2"/>
    <mergeCell ref="B4:C4"/>
    <mergeCell ref="B5:C5"/>
    <mergeCell ref="A6:A9"/>
    <mergeCell ref="B6:B9"/>
    <mergeCell ref="C6:C9"/>
    <mergeCell ref="G6:G9"/>
    <mergeCell ref="F5:F19"/>
    <mergeCell ref="B10:C10"/>
    <mergeCell ref="A11:A14"/>
    <mergeCell ref="B11:B14"/>
    <mergeCell ref="C11:C14"/>
  </mergeCells>
  <pageMargins left="0.43307086614173229" right="0.23622047244094491" top="0.35433070866141736" bottom="0.55118110236220474" header="0.31496062992125984" footer="0.31496062992125984"/>
  <pageSetup paperSize="9" scale="50" fitToHeight="0" orientation="portrait" horizontalDpi="4294967293" r:id="rId1"/>
  <ignoredErrors>
    <ignoredError sqref="A5 A7:A10 A15 A17:A20 A21:A22 A23:A24 A25 A26:A27" numberStoredAsText="1"/>
    <ignoredError sqref="A6 A16" twoDigitTextYear="1" numberStoredAsText="1"/>
    <ignoredError sqref="A11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5" zoomScaleNormal="85" workbookViewId="0">
      <pane xSplit="1" ySplit="3" topLeftCell="B28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6.28515625" customWidth="1"/>
    <col min="2" max="2" width="26.5703125" customWidth="1"/>
    <col min="3" max="3" width="8.7109375" customWidth="1"/>
    <col min="4" max="4" width="23.7109375" customWidth="1"/>
    <col min="5" max="5" width="9.28515625" customWidth="1"/>
    <col min="6" max="6" width="19.5703125" customWidth="1"/>
    <col min="7" max="7" width="10.7109375" customWidth="1"/>
    <col min="8" max="8" width="31" customWidth="1"/>
    <col min="9" max="9" width="8.140625" customWidth="1"/>
    <col min="10" max="10" width="39.5703125" customWidth="1"/>
    <col min="11" max="11" width="24.5703125" bestFit="1" customWidth="1"/>
  </cols>
  <sheetData>
    <row r="1" spans="1:10" ht="61.5" customHeight="1" x14ac:dyDescent="0.25">
      <c r="J1" s="8" t="s">
        <v>483</v>
      </c>
    </row>
    <row r="2" spans="1:10" ht="30.75" customHeight="1" x14ac:dyDescent="0.25">
      <c r="A2" s="322" t="s">
        <v>314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60.75" customHeight="1" x14ac:dyDescent="0.25">
      <c r="A3" s="196" t="s">
        <v>0</v>
      </c>
      <c r="B3" s="194" t="s">
        <v>1</v>
      </c>
      <c r="C3" s="194" t="s">
        <v>2</v>
      </c>
      <c r="D3" s="194" t="s">
        <v>33</v>
      </c>
      <c r="E3" s="194" t="s">
        <v>3</v>
      </c>
      <c r="F3" s="194" t="s">
        <v>4</v>
      </c>
      <c r="G3" s="194" t="s">
        <v>5</v>
      </c>
      <c r="H3" s="5" t="s">
        <v>42</v>
      </c>
      <c r="I3" s="194" t="s">
        <v>6</v>
      </c>
      <c r="J3" s="194" t="s">
        <v>7</v>
      </c>
    </row>
    <row r="4" spans="1:10" ht="28.5" customHeight="1" x14ac:dyDescent="0.25">
      <c r="A4" s="200">
        <v>1</v>
      </c>
      <c r="B4" s="287" t="s">
        <v>8</v>
      </c>
      <c r="C4" s="288"/>
      <c r="D4" s="197"/>
      <c r="E4" s="197">
        <v>100</v>
      </c>
      <c r="F4" s="68"/>
      <c r="G4" s="197">
        <f>G5+G14+G27+G32</f>
        <v>40</v>
      </c>
      <c r="H4" s="73"/>
      <c r="I4" s="202"/>
      <c r="J4" s="194"/>
    </row>
    <row r="5" spans="1:10" ht="15" customHeight="1" x14ac:dyDescent="0.25">
      <c r="A5" s="198" t="s">
        <v>21</v>
      </c>
      <c r="B5" s="308" t="s">
        <v>145</v>
      </c>
      <c r="C5" s="309"/>
      <c r="D5" s="197"/>
      <c r="E5" s="197"/>
      <c r="F5" s="275" t="s">
        <v>19</v>
      </c>
      <c r="G5" s="193">
        <v>10</v>
      </c>
      <c r="H5" s="73"/>
      <c r="I5" s="202"/>
      <c r="J5" s="194"/>
    </row>
    <row r="6" spans="1:10" ht="36.7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9" t="s">
        <v>416</v>
      </c>
      <c r="I6" s="318"/>
      <c r="J6" s="272"/>
    </row>
    <row r="7" spans="1:10" ht="38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319"/>
      <c r="J7" s="273"/>
    </row>
    <row r="8" spans="1:10" ht="33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319"/>
      <c r="J8" s="273"/>
    </row>
    <row r="9" spans="1:10" ht="18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320"/>
      <c r="J9" s="274"/>
    </row>
    <row r="10" spans="1:10" ht="34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98"/>
      <c r="J10" s="275"/>
    </row>
    <row r="11" spans="1:10" ht="31.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99"/>
      <c r="J11" s="276"/>
    </row>
    <row r="12" spans="1:10" ht="39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99"/>
      <c r="J12" s="276"/>
    </row>
    <row r="13" spans="1:10" ht="27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00"/>
      <c r="J13" s="277"/>
    </row>
    <row r="14" spans="1:10" ht="15" customHeight="1" x14ac:dyDescent="0.25">
      <c r="A14" s="198" t="s">
        <v>22</v>
      </c>
      <c r="B14" s="305" t="s">
        <v>130</v>
      </c>
      <c r="C14" s="306"/>
      <c r="D14" s="6"/>
      <c r="E14" s="6"/>
      <c r="F14" s="276"/>
      <c r="G14" s="197">
        <f>G15+G19+G23</f>
        <v>15</v>
      </c>
      <c r="H14" s="73"/>
      <c r="I14" s="104"/>
      <c r="J14" s="13"/>
    </row>
    <row r="15" spans="1:10" ht="36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94" t="s">
        <v>385</v>
      </c>
      <c r="I15" s="318"/>
      <c r="J15" s="272"/>
    </row>
    <row r="16" spans="1:10" ht="35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94"/>
      <c r="I16" s="319"/>
      <c r="J16" s="273"/>
    </row>
    <row r="17" spans="1:10" ht="27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94"/>
      <c r="I17" s="319"/>
      <c r="J17" s="273"/>
    </row>
    <row r="18" spans="1:10" ht="38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94"/>
      <c r="I18" s="320"/>
      <c r="J18" s="274"/>
    </row>
    <row r="19" spans="1:10" ht="28.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318"/>
      <c r="J19" s="272"/>
    </row>
    <row r="20" spans="1:10" ht="45.7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319"/>
      <c r="J20" s="273"/>
    </row>
    <row r="21" spans="1:10" ht="44.2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319"/>
      <c r="J21" s="273"/>
    </row>
    <row r="22" spans="1:10" ht="48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20"/>
      <c r="J22" s="274"/>
    </row>
    <row r="23" spans="1:10" ht="32.2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318"/>
      <c r="J23" s="272"/>
    </row>
    <row r="24" spans="1:10" ht="4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319"/>
      <c r="J24" s="273"/>
    </row>
    <row r="25" spans="1:10" ht="4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319"/>
      <c r="J25" s="273"/>
    </row>
    <row r="26" spans="1:10" ht="42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20"/>
      <c r="J26" s="274"/>
    </row>
    <row r="27" spans="1:10" x14ac:dyDescent="0.25">
      <c r="A27" s="199" t="s">
        <v>23</v>
      </c>
      <c r="B27" s="305" t="s">
        <v>154</v>
      </c>
      <c r="C27" s="306"/>
      <c r="D27" s="6"/>
      <c r="E27" s="6"/>
      <c r="F27" s="276"/>
      <c r="G27" s="197">
        <f>G28</f>
        <v>5</v>
      </c>
      <c r="H27" s="48"/>
      <c r="I27" s="201"/>
      <c r="J27" s="195"/>
    </row>
    <row r="28" spans="1:10" ht="30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5">
        <v>5</v>
      </c>
      <c r="H28" s="279" t="s">
        <v>418</v>
      </c>
      <c r="I28" s="318"/>
      <c r="J28" s="272"/>
    </row>
    <row r="29" spans="1:10" ht="33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6"/>
      <c r="H29" s="279"/>
      <c r="I29" s="319"/>
      <c r="J29" s="273"/>
    </row>
    <row r="30" spans="1:10" ht="25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6"/>
      <c r="H30" s="279"/>
      <c r="I30" s="319"/>
      <c r="J30" s="273"/>
    </row>
    <row r="31" spans="1:10" ht="30" customHeight="1" x14ac:dyDescent="0.25">
      <c r="A31" s="302"/>
      <c r="B31" s="276"/>
      <c r="C31" s="276"/>
      <c r="D31" s="204" t="s">
        <v>37</v>
      </c>
      <c r="E31" s="236" t="s">
        <v>41</v>
      </c>
      <c r="F31" s="276"/>
      <c r="G31" s="276"/>
      <c r="H31" s="279"/>
      <c r="I31" s="319"/>
      <c r="J31" s="273"/>
    </row>
    <row r="32" spans="1:10" ht="31.5" customHeight="1" x14ac:dyDescent="0.25">
      <c r="A32" s="200" t="s">
        <v>24</v>
      </c>
      <c r="B32" s="305" t="s">
        <v>134</v>
      </c>
      <c r="C32" s="306"/>
      <c r="D32" s="6"/>
      <c r="E32" s="6"/>
      <c r="F32" s="276"/>
      <c r="G32" s="197">
        <f>G33+G37</f>
        <v>10</v>
      </c>
      <c r="H32" s="193"/>
      <c r="I32" s="203"/>
      <c r="J32" s="197"/>
    </row>
    <row r="33" spans="1:10" ht="15" customHeight="1" x14ac:dyDescent="0.25">
      <c r="A33" s="302" t="s">
        <v>135</v>
      </c>
      <c r="B33" s="279" t="s">
        <v>137</v>
      </c>
      <c r="C33" s="275" t="s">
        <v>9</v>
      </c>
      <c r="D33" s="205" t="s">
        <v>34</v>
      </c>
      <c r="E33" s="236" t="s">
        <v>146</v>
      </c>
      <c r="F33" s="276"/>
      <c r="G33" s="328">
        <v>5</v>
      </c>
      <c r="H33" s="279" t="s">
        <v>419</v>
      </c>
      <c r="I33" s="298"/>
      <c r="J33" s="275"/>
    </row>
    <row r="34" spans="1:10" ht="45" customHeight="1" x14ac:dyDescent="0.25">
      <c r="A34" s="302"/>
      <c r="B34" s="279"/>
      <c r="C34" s="276"/>
      <c r="D34" s="6" t="s">
        <v>35</v>
      </c>
      <c r="E34" s="236" t="s">
        <v>39</v>
      </c>
      <c r="F34" s="276"/>
      <c r="G34" s="329"/>
      <c r="H34" s="279"/>
      <c r="I34" s="299"/>
      <c r="J34" s="276"/>
    </row>
    <row r="35" spans="1:10" ht="31.5" customHeight="1" x14ac:dyDescent="0.25">
      <c r="A35" s="302"/>
      <c r="B35" s="279"/>
      <c r="C35" s="276"/>
      <c r="D35" s="6" t="s">
        <v>36</v>
      </c>
      <c r="E35" s="236" t="s">
        <v>147</v>
      </c>
      <c r="F35" s="276"/>
      <c r="G35" s="329"/>
      <c r="H35" s="279"/>
      <c r="I35" s="299"/>
      <c r="J35" s="276"/>
    </row>
    <row r="36" spans="1:10" ht="30" customHeight="1" x14ac:dyDescent="0.25">
      <c r="A36" s="303"/>
      <c r="B36" s="279"/>
      <c r="C36" s="277"/>
      <c r="D36" s="6" t="s">
        <v>37</v>
      </c>
      <c r="E36" s="236" t="s">
        <v>41</v>
      </c>
      <c r="F36" s="276"/>
      <c r="G36" s="330"/>
      <c r="H36" s="279"/>
      <c r="I36" s="300"/>
      <c r="J36" s="277"/>
    </row>
    <row r="37" spans="1:10" ht="20.25" customHeight="1" x14ac:dyDescent="0.25">
      <c r="A37" s="301" t="s">
        <v>136</v>
      </c>
      <c r="B37" s="279" t="s">
        <v>126</v>
      </c>
      <c r="C37" s="275" t="s">
        <v>9</v>
      </c>
      <c r="D37" s="6" t="s">
        <v>34</v>
      </c>
      <c r="E37" s="236" t="s">
        <v>146</v>
      </c>
      <c r="F37" s="276"/>
      <c r="G37" s="275">
        <v>5</v>
      </c>
      <c r="H37" s="279" t="s">
        <v>420</v>
      </c>
      <c r="I37" s="298"/>
      <c r="J37" s="275"/>
    </row>
    <row r="38" spans="1:10" ht="27" customHeight="1" x14ac:dyDescent="0.25">
      <c r="A38" s="302"/>
      <c r="B38" s="279"/>
      <c r="C38" s="276"/>
      <c r="D38" s="6" t="s">
        <v>35</v>
      </c>
      <c r="E38" s="236" t="s">
        <v>39</v>
      </c>
      <c r="F38" s="276"/>
      <c r="G38" s="276"/>
      <c r="H38" s="279"/>
      <c r="I38" s="299"/>
      <c r="J38" s="276"/>
    </row>
    <row r="39" spans="1:10" ht="31.5" customHeight="1" x14ac:dyDescent="0.25">
      <c r="A39" s="302"/>
      <c r="B39" s="279"/>
      <c r="C39" s="276"/>
      <c r="D39" s="6" t="s">
        <v>36</v>
      </c>
      <c r="E39" s="236" t="s">
        <v>147</v>
      </c>
      <c r="F39" s="276"/>
      <c r="G39" s="276"/>
      <c r="H39" s="279"/>
      <c r="I39" s="299"/>
      <c r="J39" s="276"/>
    </row>
    <row r="40" spans="1:10" ht="24.75" customHeight="1" x14ac:dyDescent="0.25">
      <c r="A40" s="303"/>
      <c r="B40" s="279"/>
      <c r="C40" s="277"/>
      <c r="D40" s="6" t="s">
        <v>37</v>
      </c>
      <c r="E40" s="236" t="s">
        <v>41</v>
      </c>
      <c r="F40" s="277"/>
      <c r="G40" s="277"/>
      <c r="H40" s="279"/>
      <c r="I40" s="300"/>
      <c r="J40" s="277"/>
    </row>
    <row r="41" spans="1:10" ht="169.5" customHeight="1" x14ac:dyDescent="0.25">
      <c r="A41" s="200" t="s">
        <v>25</v>
      </c>
      <c r="B41" s="197" t="s">
        <v>10</v>
      </c>
      <c r="C41" s="197" t="s">
        <v>9</v>
      </c>
      <c r="D41" s="197" t="s">
        <v>65</v>
      </c>
      <c r="E41" s="197" t="s">
        <v>138</v>
      </c>
      <c r="F41" s="197" t="s">
        <v>20</v>
      </c>
      <c r="G41" s="197">
        <v>10</v>
      </c>
      <c r="H41" s="76" t="s">
        <v>325</v>
      </c>
      <c r="I41" s="202"/>
      <c r="J41" s="194"/>
    </row>
    <row r="42" spans="1:10" ht="112.5" customHeight="1" x14ac:dyDescent="0.25">
      <c r="A42" s="200" t="s">
        <v>26</v>
      </c>
      <c r="B42" s="197" t="s">
        <v>12</v>
      </c>
      <c r="C42" s="197" t="s">
        <v>150</v>
      </c>
      <c r="D42" s="197" t="s">
        <v>102</v>
      </c>
      <c r="E42" s="197" t="s">
        <v>244</v>
      </c>
      <c r="F42" s="197" t="s">
        <v>11</v>
      </c>
      <c r="G42" s="197">
        <v>10</v>
      </c>
      <c r="H42" s="222" t="s">
        <v>415</v>
      </c>
      <c r="I42" s="202"/>
      <c r="J42" s="194"/>
    </row>
    <row r="43" spans="1:10" s="19" customFormat="1" ht="73.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268"/>
      <c r="I43" s="96"/>
      <c r="J43" s="73"/>
    </row>
    <row r="44" spans="1:10" ht="29.25" customHeight="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470</v>
      </c>
      <c r="I44" s="318"/>
      <c r="J44" s="272"/>
    </row>
    <row r="45" spans="1:10" ht="51.7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319"/>
      <c r="J45" s="273"/>
    </row>
    <row r="46" spans="1:10" ht="58.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319"/>
      <c r="J46" s="273"/>
    </row>
    <row r="47" spans="1:10" ht="42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20"/>
      <c r="J47" s="274"/>
    </row>
    <row r="48" spans="1:10" ht="30.7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9">
        <v>5</v>
      </c>
      <c r="H48" s="294" t="s">
        <v>401</v>
      </c>
      <c r="I48" s="318"/>
      <c r="J48" s="272"/>
    </row>
    <row r="49" spans="1:10" ht="36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9"/>
      <c r="H49" s="294"/>
      <c r="I49" s="319"/>
      <c r="J49" s="273"/>
    </row>
    <row r="50" spans="1:10" ht="53.2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9"/>
      <c r="H50" s="294"/>
      <c r="I50" s="319"/>
      <c r="J50" s="273"/>
    </row>
    <row r="51" spans="1:10" ht="60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9"/>
      <c r="H51" s="294"/>
      <c r="I51" s="320"/>
      <c r="J51" s="274"/>
    </row>
    <row r="52" spans="1:10" ht="135" x14ac:dyDescent="0.25">
      <c r="A52" s="200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108"/>
      <c r="J52" s="197"/>
    </row>
    <row r="53" spans="1:10" ht="135" x14ac:dyDescent="0.25">
      <c r="A53" s="200" t="s">
        <v>31</v>
      </c>
      <c r="B53" s="197" t="s">
        <v>151</v>
      </c>
      <c r="C53" s="197" t="s">
        <v>9</v>
      </c>
      <c r="D53" s="197" t="s">
        <v>65</v>
      </c>
      <c r="E53" s="197">
        <v>20</v>
      </c>
      <c r="F53" s="197" t="s">
        <v>15</v>
      </c>
      <c r="G53" s="197">
        <v>10</v>
      </c>
      <c r="H53" s="193" t="s">
        <v>152</v>
      </c>
      <c r="I53" s="203"/>
      <c r="J53" s="197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106"/>
      <c r="J54" s="35"/>
    </row>
    <row r="55" spans="1:10" ht="195" x14ac:dyDescent="0.25">
      <c r="A55" s="78">
        <v>8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109"/>
      <c r="J55" s="109"/>
    </row>
    <row r="56" spans="1:10" ht="120" x14ac:dyDescent="0.25">
      <c r="A56" s="78">
        <v>9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109"/>
      <c r="J56" s="10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G4+G41+G42+G43+G52+G53+G54+G55+G56</f>
        <v>100</v>
      </c>
      <c r="H57" s="23"/>
      <c r="I57" s="97"/>
      <c r="J57" s="23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H48:H51"/>
    <mergeCell ref="I48:I51"/>
    <mergeCell ref="J48:J51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  <mergeCell ref="A37:A40"/>
    <mergeCell ref="B37:B40"/>
    <mergeCell ref="C37:C40"/>
    <mergeCell ref="G37:G40"/>
    <mergeCell ref="H37:H40"/>
    <mergeCell ref="F5:F40"/>
    <mergeCell ref="A33:A36"/>
    <mergeCell ref="B33:B36"/>
    <mergeCell ref="C33:C36"/>
    <mergeCell ref="G33:G36"/>
    <mergeCell ref="H33:H36"/>
    <mergeCell ref="B14:C14"/>
    <mergeCell ref="A15:A18"/>
    <mergeCell ref="B15:B18"/>
    <mergeCell ref="C15:C18"/>
    <mergeCell ref="A10:A13"/>
    <mergeCell ref="I33:I36"/>
    <mergeCell ref="J33:J36"/>
    <mergeCell ref="I37:I40"/>
    <mergeCell ref="J37:J40"/>
    <mergeCell ref="H44:H47"/>
    <mergeCell ref="I44:I47"/>
    <mergeCell ref="J44:J47"/>
    <mergeCell ref="I10:I13"/>
    <mergeCell ref="J10:J13"/>
    <mergeCell ref="G15:G18"/>
    <mergeCell ref="G23:G26"/>
    <mergeCell ref="H15:H18"/>
    <mergeCell ref="I15:I18"/>
    <mergeCell ref="J15:J18"/>
    <mergeCell ref="I19:I22"/>
    <mergeCell ref="J19:J22"/>
    <mergeCell ref="H23:H26"/>
    <mergeCell ref="I23:I26"/>
    <mergeCell ref="J23:J26"/>
    <mergeCell ref="G10:G13"/>
    <mergeCell ref="G19:G22"/>
    <mergeCell ref="H19:H22"/>
    <mergeCell ref="H10:H13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B10:B13"/>
    <mergeCell ref="C10:C13"/>
    <mergeCell ref="A19:A22"/>
    <mergeCell ref="B19:B22"/>
    <mergeCell ref="C19:C22"/>
    <mergeCell ref="B32:C32"/>
    <mergeCell ref="J28:J31"/>
    <mergeCell ref="I28:I31"/>
    <mergeCell ref="A23:A26"/>
    <mergeCell ref="B23:B26"/>
    <mergeCell ref="C23:C26"/>
    <mergeCell ref="A28:A31"/>
    <mergeCell ref="B28:B31"/>
    <mergeCell ref="C28:C31"/>
    <mergeCell ref="G28:G31"/>
    <mergeCell ref="H28:H31"/>
    <mergeCell ref="B27:C27"/>
  </mergeCells>
  <pageMargins left="0.51181102362204722" right="0" top="0.55118110236220474" bottom="0.35433070866141736" header="0.31496062992125984" footer="0.31496062992125984"/>
  <pageSetup paperSize="9" scale="52" fitToHeight="2" orientation="portrait" horizontalDpi="4294967293" verticalDpi="0" r:id="rId1"/>
  <ignoredErrors>
    <ignoredError sqref="A5 A14 A27 A29:A32 A41:A43 A44:A51 A52:A53 A54" numberStoredAsText="1"/>
    <ignoredError sqref="A6:A13 A15:A26 A33 A37" twoDigitTextYear="1"/>
    <ignoredError sqref="A28" twoDigitTextYear="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86" zoomScaleNormal="86" workbookViewId="0">
      <pane xSplit="1" ySplit="3" topLeftCell="B31" activePane="bottomRight" state="frozen"/>
      <selection activeCell="K15" sqref="K15"/>
      <selection pane="topRight" activeCell="K15" sqref="K15"/>
      <selection pane="bottomLeft" activeCell="K15" sqref="K15"/>
      <selection pane="bottomRight" activeCell="L12" sqref="L12"/>
    </sheetView>
  </sheetViews>
  <sheetFormatPr defaultRowHeight="15" x14ac:dyDescent="0.25"/>
  <cols>
    <col min="1" max="1" width="7" customWidth="1"/>
    <col min="2" max="2" width="29.28515625" customWidth="1"/>
    <col min="3" max="3" width="11.140625" customWidth="1"/>
    <col min="4" max="4" width="24" customWidth="1"/>
    <col min="5" max="5" width="11.5703125" customWidth="1"/>
    <col min="6" max="6" width="14.5703125" customWidth="1"/>
    <col min="7" max="7" width="12.42578125" customWidth="1"/>
    <col min="8" max="8" width="32.7109375" customWidth="1"/>
    <col min="9" max="9" width="8.28515625" customWidth="1"/>
    <col min="10" max="10" width="41.140625" customWidth="1"/>
    <col min="11" max="11" width="43.28515625" bestFit="1" customWidth="1"/>
  </cols>
  <sheetData>
    <row r="1" spans="1:11" ht="75" x14ac:dyDescent="0.25">
      <c r="J1" s="8" t="s">
        <v>484</v>
      </c>
    </row>
    <row r="2" spans="1:11" ht="29.25" customHeight="1" x14ac:dyDescent="0.25">
      <c r="A2" s="322" t="s">
        <v>313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1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31.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7</v>
      </c>
      <c r="H5" s="73"/>
      <c r="I5" s="103"/>
      <c r="J5" s="103"/>
    </row>
    <row r="6" spans="1:11" ht="40.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324"/>
    </row>
    <row r="7" spans="1:11" ht="33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325"/>
    </row>
    <row r="8" spans="1:11" ht="21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325"/>
    </row>
    <row r="9" spans="1:11" ht="34.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326"/>
    </row>
    <row r="10" spans="1:11" ht="42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2</v>
      </c>
      <c r="H10" s="278" t="s">
        <v>434</v>
      </c>
      <c r="I10" s="318"/>
      <c r="J10" s="324"/>
    </row>
    <row r="11" spans="1:11" ht="38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319"/>
      <c r="J11" s="325"/>
    </row>
    <row r="12" spans="1:11" ht="27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319"/>
      <c r="J12" s="325"/>
    </row>
    <row r="13" spans="1:11" ht="27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20"/>
      <c r="J13" s="326"/>
    </row>
    <row r="14" spans="1:1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13</v>
      </c>
      <c r="H14" s="73"/>
      <c r="I14" s="104"/>
      <c r="J14" s="111"/>
    </row>
    <row r="15" spans="1:11" ht="4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3</v>
      </c>
      <c r="H15" s="272" t="s">
        <v>385</v>
      </c>
      <c r="I15" s="318"/>
      <c r="J15" s="324"/>
    </row>
    <row r="16" spans="1:11" ht="38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325"/>
      <c r="K16" s="19"/>
    </row>
    <row r="17" spans="1:10" ht="29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325"/>
    </row>
    <row r="18" spans="1:10" ht="29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326"/>
    </row>
    <row r="19" spans="1:10" ht="54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318"/>
      <c r="J19" s="324"/>
    </row>
    <row r="20" spans="1:10" ht="49.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319"/>
      <c r="J20" s="325"/>
    </row>
    <row r="21" spans="1:10" ht="47.2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319"/>
      <c r="J21" s="325"/>
    </row>
    <row r="22" spans="1:10" ht="21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20"/>
      <c r="J22" s="326"/>
    </row>
    <row r="23" spans="1:10" ht="44.2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318"/>
      <c r="J23" s="324"/>
    </row>
    <row r="24" spans="1:10" ht="42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319"/>
      <c r="J24" s="325"/>
    </row>
    <row r="25" spans="1:10" ht="36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319"/>
      <c r="J25" s="325"/>
    </row>
    <row r="26" spans="1:10" ht="57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20"/>
      <c r="J26" s="326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G28+G32</f>
        <v>10</v>
      </c>
      <c r="H27" s="73"/>
      <c r="I27" s="104"/>
      <c r="J27" s="111"/>
    </row>
    <row r="28" spans="1:10" ht="42.7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439</v>
      </c>
      <c r="I28" s="318"/>
      <c r="J28" s="324"/>
    </row>
    <row r="29" spans="1:10" ht="23.2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325"/>
    </row>
    <row r="30" spans="1:10" ht="28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325"/>
    </row>
    <row r="31" spans="1:10" ht="24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326"/>
    </row>
    <row r="32" spans="1:10" ht="35.25" customHeight="1" x14ac:dyDescent="0.25">
      <c r="A32" s="301" t="s">
        <v>133</v>
      </c>
      <c r="B32" s="275" t="s">
        <v>125</v>
      </c>
      <c r="C32" s="275" t="s">
        <v>9</v>
      </c>
      <c r="D32" s="6" t="s">
        <v>34</v>
      </c>
      <c r="E32" s="6" t="s">
        <v>138</v>
      </c>
      <c r="F32" s="276"/>
      <c r="G32" s="275">
        <v>5</v>
      </c>
      <c r="H32" s="279" t="s">
        <v>326</v>
      </c>
      <c r="I32" s="318"/>
      <c r="J32" s="324"/>
    </row>
    <row r="33" spans="1:11" ht="33.75" customHeight="1" x14ac:dyDescent="0.25">
      <c r="A33" s="302"/>
      <c r="B33" s="276"/>
      <c r="C33" s="276"/>
      <c r="D33" s="6" t="s">
        <v>35</v>
      </c>
      <c r="E33" s="6" t="s">
        <v>148</v>
      </c>
      <c r="F33" s="276"/>
      <c r="G33" s="276"/>
      <c r="H33" s="279"/>
      <c r="I33" s="319"/>
      <c r="J33" s="325"/>
    </row>
    <row r="34" spans="1:11" ht="34.5" customHeight="1" x14ac:dyDescent="0.25">
      <c r="A34" s="302"/>
      <c r="B34" s="276"/>
      <c r="C34" s="276"/>
      <c r="D34" s="6" t="s">
        <v>36</v>
      </c>
      <c r="E34" s="6" t="s">
        <v>149</v>
      </c>
      <c r="F34" s="276"/>
      <c r="G34" s="276"/>
      <c r="H34" s="279"/>
      <c r="I34" s="319"/>
      <c r="J34" s="325"/>
    </row>
    <row r="35" spans="1:11" ht="60.75" customHeight="1" x14ac:dyDescent="0.25">
      <c r="A35" s="303"/>
      <c r="B35" s="277"/>
      <c r="C35" s="277"/>
      <c r="D35" s="6" t="s">
        <v>37</v>
      </c>
      <c r="E35" s="6" t="s">
        <v>112</v>
      </c>
      <c r="F35" s="276"/>
      <c r="G35" s="277"/>
      <c r="H35" s="279"/>
      <c r="I35" s="320"/>
      <c r="J35" s="326"/>
    </row>
    <row r="36" spans="1:11" x14ac:dyDescent="0.25">
      <c r="A36" s="67" t="s">
        <v>24</v>
      </c>
      <c r="B36" s="310" t="s">
        <v>134</v>
      </c>
      <c r="C36" s="311"/>
      <c r="D36" s="6"/>
      <c r="E36" s="6"/>
      <c r="F36" s="276"/>
      <c r="G36" s="28">
        <f>G37+G41</f>
        <v>10</v>
      </c>
      <c r="H36" s="73"/>
      <c r="I36" s="104"/>
      <c r="J36" s="111"/>
    </row>
    <row r="37" spans="1:11" ht="28.5" customHeight="1" x14ac:dyDescent="0.25">
      <c r="A37" s="304" t="s">
        <v>135</v>
      </c>
      <c r="B37" s="279" t="s">
        <v>137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318"/>
      <c r="J37" s="324"/>
    </row>
    <row r="38" spans="1:11" ht="27.75" customHeight="1" x14ac:dyDescent="0.25">
      <c r="A38" s="304"/>
      <c r="B38" s="279"/>
      <c r="C38" s="279"/>
      <c r="D38" s="6" t="s">
        <v>35</v>
      </c>
      <c r="E38" s="236" t="s">
        <v>39</v>
      </c>
      <c r="F38" s="276"/>
      <c r="G38" s="279"/>
      <c r="H38" s="279"/>
      <c r="I38" s="319"/>
      <c r="J38" s="325"/>
    </row>
    <row r="39" spans="1:11" ht="25.5" customHeight="1" x14ac:dyDescent="0.25">
      <c r="A39" s="304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319"/>
      <c r="J39" s="325"/>
    </row>
    <row r="40" spans="1:11" ht="20.25" customHeight="1" x14ac:dyDescent="0.25">
      <c r="A40" s="304"/>
      <c r="B40" s="279"/>
      <c r="C40" s="279"/>
      <c r="D40" s="6" t="s">
        <v>37</v>
      </c>
      <c r="E40" s="236" t="s">
        <v>41</v>
      </c>
      <c r="F40" s="276"/>
      <c r="G40" s="279"/>
      <c r="H40" s="279"/>
      <c r="I40" s="320"/>
      <c r="J40" s="326"/>
    </row>
    <row r="41" spans="1:11" ht="29.25" customHeight="1" x14ac:dyDescent="0.25">
      <c r="A41" s="301" t="s">
        <v>136</v>
      </c>
      <c r="B41" s="279" t="s">
        <v>126</v>
      </c>
      <c r="C41" s="279" t="s">
        <v>9</v>
      </c>
      <c r="D41" s="6" t="s">
        <v>34</v>
      </c>
      <c r="E41" s="236" t="s">
        <v>146</v>
      </c>
      <c r="F41" s="276"/>
      <c r="G41" s="279">
        <v>5</v>
      </c>
      <c r="H41" s="279" t="s">
        <v>419</v>
      </c>
      <c r="I41" s="318"/>
      <c r="J41" s="324"/>
    </row>
    <row r="42" spans="1:11" ht="25.5" customHeight="1" x14ac:dyDescent="0.25">
      <c r="A42" s="302"/>
      <c r="B42" s="279"/>
      <c r="C42" s="279"/>
      <c r="D42" s="6" t="s">
        <v>35</v>
      </c>
      <c r="E42" s="236" t="s">
        <v>39</v>
      </c>
      <c r="F42" s="276"/>
      <c r="G42" s="279"/>
      <c r="H42" s="279"/>
      <c r="I42" s="319"/>
      <c r="J42" s="325"/>
    </row>
    <row r="43" spans="1:11" ht="26.25" customHeight="1" x14ac:dyDescent="0.25">
      <c r="A43" s="302"/>
      <c r="B43" s="279"/>
      <c r="C43" s="279"/>
      <c r="D43" s="6" t="s">
        <v>36</v>
      </c>
      <c r="E43" s="236" t="s">
        <v>147</v>
      </c>
      <c r="F43" s="276"/>
      <c r="G43" s="279"/>
      <c r="H43" s="279"/>
      <c r="I43" s="319"/>
      <c r="J43" s="325"/>
    </row>
    <row r="44" spans="1:11" ht="17.25" customHeight="1" x14ac:dyDescent="0.25">
      <c r="A44" s="303"/>
      <c r="B44" s="279"/>
      <c r="C44" s="279"/>
      <c r="D44" s="6" t="s">
        <v>37</v>
      </c>
      <c r="E44" s="236" t="s">
        <v>41</v>
      </c>
      <c r="F44" s="277"/>
      <c r="G44" s="279"/>
      <c r="H44" s="279"/>
      <c r="I44" s="320"/>
      <c r="J44" s="326"/>
    </row>
    <row r="45" spans="1:11" ht="174.75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325</v>
      </c>
      <c r="I45" s="103"/>
      <c r="J45" s="110"/>
    </row>
    <row r="46" spans="1:11" s="19" customFormat="1" ht="102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415</v>
      </c>
      <c r="I46" s="229"/>
      <c r="J46" s="108"/>
      <c r="K46" s="141"/>
    </row>
    <row r="47" spans="1:11" s="19" customFormat="1" ht="60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268"/>
      <c r="I47" s="269"/>
      <c r="J47" s="270"/>
    </row>
    <row r="48" spans="1:11" x14ac:dyDescent="0.25">
      <c r="A48" s="301" t="s">
        <v>28</v>
      </c>
      <c r="B48" s="275" t="s">
        <v>471</v>
      </c>
      <c r="C48" s="275" t="s">
        <v>13</v>
      </c>
      <c r="D48" s="6" t="s">
        <v>34</v>
      </c>
      <c r="E48" s="6" t="s">
        <v>141</v>
      </c>
      <c r="F48" s="275" t="s">
        <v>15</v>
      </c>
      <c r="G48" s="275">
        <v>5</v>
      </c>
      <c r="H48" s="279" t="s">
        <v>472</v>
      </c>
      <c r="I48" s="318"/>
      <c r="J48" s="331"/>
    </row>
    <row r="49" spans="1:10" ht="135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79"/>
      <c r="I49" s="319"/>
      <c r="J49" s="331"/>
    </row>
    <row r="50" spans="1:10" ht="15.7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79"/>
      <c r="I50" s="319"/>
      <c r="J50" s="331"/>
    </row>
    <row r="51" spans="1:10" ht="15.75" customHeight="1" x14ac:dyDescent="0.25">
      <c r="A51" s="303"/>
      <c r="B51" s="277"/>
      <c r="C51" s="277"/>
      <c r="D51" s="6" t="s">
        <v>37</v>
      </c>
      <c r="E51" s="6" t="s">
        <v>144</v>
      </c>
      <c r="F51" s="276"/>
      <c r="G51" s="277"/>
      <c r="H51" s="279"/>
      <c r="I51" s="320"/>
      <c r="J51" s="331"/>
    </row>
    <row r="52" spans="1:10" x14ac:dyDescent="0.25">
      <c r="A52" s="301" t="s">
        <v>29</v>
      </c>
      <c r="B52" s="275" t="s">
        <v>403</v>
      </c>
      <c r="C52" s="275" t="s">
        <v>13</v>
      </c>
      <c r="D52" s="6" t="s">
        <v>34</v>
      </c>
      <c r="E52" s="6" t="s">
        <v>141</v>
      </c>
      <c r="F52" s="276"/>
      <c r="G52" s="275">
        <v>5</v>
      </c>
      <c r="H52" s="294" t="s">
        <v>401</v>
      </c>
      <c r="I52" s="333"/>
      <c r="J52" s="332"/>
    </row>
    <row r="53" spans="1:10" ht="41.25" customHeight="1" x14ac:dyDescent="0.25">
      <c r="A53" s="302"/>
      <c r="B53" s="276"/>
      <c r="C53" s="276"/>
      <c r="D53" s="6" t="s">
        <v>35</v>
      </c>
      <c r="E53" s="6" t="s">
        <v>142</v>
      </c>
      <c r="F53" s="276"/>
      <c r="G53" s="276"/>
      <c r="H53" s="294"/>
      <c r="I53" s="333"/>
      <c r="J53" s="332"/>
    </row>
    <row r="54" spans="1:10" ht="51" customHeight="1" x14ac:dyDescent="0.25">
      <c r="A54" s="302"/>
      <c r="B54" s="276"/>
      <c r="C54" s="276"/>
      <c r="D54" s="6" t="s">
        <v>36</v>
      </c>
      <c r="E54" s="6" t="s">
        <v>143</v>
      </c>
      <c r="F54" s="276"/>
      <c r="G54" s="276"/>
      <c r="H54" s="294"/>
      <c r="I54" s="333"/>
      <c r="J54" s="332"/>
    </row>
    <row r="55" spans="1:10" ht="105.75" customHeight="1" x14ac:dyDescent="0.25">
      <c r="A55" s="303"/>
      <c r="B55" s="277"/>
      <c r="C55" s="277"/>
      <c r="D55" s="6" t="s">
        <v>37</v>
      </c>
      <c r="E55" s="6" t="s">
        <v>144</v>
      </c>
      <c r="F55" s="277"/>
      <c r="G55" s="277"/>
      <c r="H55" s="294"/>
      <c r="I55" s="333"/>
      <c r="J55" s="332"/>
    </row>
    <row r="56" spans="1:10" ht="174" customHeight="1" x14ac:dyDescent="0.25">
      <c r="A56" s="67" t="s">
        <v>30</v>
      </c>
      <c r="B56" s="222" t="s">
        <v>425</v>
      </c>
      <c r="C56" s="222" t="s">
        <v>9</v>
      </c>
      <c r="D56" s="222" t="s">
        <v>65</v>
      </c>
      <c r="E56" s="222" t="s">
        <v>424</v>
      </c>
      <c r="F56" s="222" t="s">
        <v>15</v>
      </c>
      <c r="G56" s="222">
        <v>10</v>
      </c>
      <c r="H56" s="222" t="s">
        <v>426</v>
      </c>
      <c r="I56" s="103"/>
      <c r="J56" s="110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15"/>
      <c r="J57" s="110"/>
    </row>
    <row r="58" spans="1:10" ht="75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8"/>
    </row>
    <row r="59" spans="1:10" ht="274.5" customHeight="1" x14ac:dyDescent="0.25">
      <c r="A59" s="78">
        <v>8</v>
      </c>
      <c r="B59" s="222" t="s">
        <v>427</v>
      </c>
      <c r="C59" s="222" t="s">
        <v>114</v>
      </c>
      <c r="D59" s="222" t="s">
        <v>428</v>
      </c>
      <c r="E59" s="222" t="s">
        <v>448</v>
      </c>
      <c r="F59" s="222" t="s">
        <v>429</v>
      </c>
      <c r="G59" s="222">
        <v>3</v>
      </c>
      <c r="H59" s="222" t="s">
        <v>430</v>
      </c>
      <c r="I59" s="129"/>
      <c r="J59" s="129"/>
    </row>
    <row r="60" spans="1:10" ht="105" x14ac:dyDescent="0.25">
      <c r="A60" s="78">
        <v>9</v>
      </c>
      <c r="B60" s="222" t="s">
        <v>432</v>
      </c>
      <c r="C60" s="222" t="s">
        <v>13</v>
      </c>
      <c r="D60" s="222" t="s">
        <v>428</v>
      </c>
      <c r="E60" s="79">
        <v>1</v>
      </c>
      <c r="F60" s="222" t="s">
        <v>15</v>
      </c>
      <c r="G60" s="222">
        <v>2</v>
      </c>
      <c r="H60" s="218" t="s">
        <v>433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23"/>
      <c r="J61" s="97">
        <f>J6+J10+J15+J19+J23+J28+J32+J37+J41+J45+J46+J48+J52+J56+J57+J59+J60</f>
        <v>0</v>
      </c>
    </row>
    <row r="64" spans="1:10" ht="30" x14ac:dyDescent="0.25">
      <c r="B64" s="48" t="s">
        <v>431</v>
      </c>
    </row>
  </sheetData>
  <mergeCells count="85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H41:H44"/>
    <mergeCell ref="I41:I44"/>
    <mergeCell ref="J41:J44"/>
    <mergeCell ref="F48:F55"/>
    <mergeCell ref="J48:J51"/>
    <mergeCell ref="J52:J55"/>
    <mergeCell ref="I48:I51"/>
    <mergeCell ref="I52:I55"/>
    <mergeCell ref="H48:H51"/>
    <mergeCell ref="H52:H55"/>
  </mergeCells>
  <pageMargins left="0.31496062992125984" right="0" top="0.15748031496062992" bottom="0.35433070866141736" header="0.31496062992125984" footer="0.31496062992125984"/>
  <pageSetup paperSize="9" scale="51" fitToHeight="2" orientation="portrait" horizontalDpi="4294967293" verticalDpi="0" r:id="rId1"/>
  <ignoredErrors>
    <ignoredError sqref="A19 A37 A32 A23 A10 A6" twoDigitTextYear="1"/>
    <ignoredError sqref="A52:A55 A45:A51 A36 A27 A29:A31 A14 A16:A18 A56:A57 A58 A5" numberStoredAsText="1"/>
    <ignoredError sqref="A28 A15" twoDigitTextYear="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selection sqref="A1:XFD1"/>
    </sheetView>
  </sheetViews>
  <sheetFormatPr defaultRowHeight="15" x14ac:dyDescent="0.25"/>
  <cols>
    <col min="1" max="1" width="6.7109375" style="1" customWidth="1"/>
    <col min="2" max="2" width="26" style="1" customWidth="1"/>
    <col min="3" max="3" width="11.42578125" style="1" customWidth="1"/>
    <col min="4" max="4" width="23.140625" style="1" customWidth="1"/>
    <col min="5" max="5" width="9.140625" style="1"/>
    <col min="6" max="6" width="14" style="1" customWidth="1"/>
    <col min="7" max="7" width="11.7109375" style="1" customWidth="1"/>
    <col min="8" max="8" width="33.7109375" style="1" customWidth="1"/>
    <col min="9" max="9" width="7.5703125" style="1" customWidth="1"/>
    <col min="10" max="10" width="41.140625" style="1" customWidth="1"/>
    <col min="11" max="11" width="21.42578125" customWidth="1"/>
  </cols>
  <sheetData>
    <row r="1" spans="1:11" ht="60" x14ac:dyDescent="0.25">
      <c r="J1" s="8" t="s">
        <v>485</v>
      </c>
    </row>
    <row r="2" spans="1:11" ht="33.75" customHeight="1" x14ac:dyDescent="0.25">
      <c r="A2" s="322" t="s">
        <v>312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1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29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7</v>
      </c>
      <c r="H5" s="73"/>
      <c r="I5" s="103"/>
      <c r="J5" s="103"/>
    </row>
    <row r="6" spans="1:11" ht="36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324"/>
      <c r="K6" s="146"/>
    </row>
    <row r="7" spans="1:11" ht="27.7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325"/>
    </row>
    <row r="8" spans="1:11" ht="24.7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325"/>
    </row>
    <row r="9" spans="1:11" ht="18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326"/>
    </row>
    <row r="10" spans="1:11" ht="35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2</v>
      </c>
      <c r="H10" s="278" t="s">
        <v>434</v>
      </c>
      <c r="I10" s="318"/>
      <c r="J10" s="324"/>
    </row>
    <row r="11" spans="1:11" ht="33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319"/>
      <c r="J11" s="325"/>
    </row>
    <row r="12" spans="1:11" ht="27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319"/>
      <c r="J12" s="325"/>
    </row>
    <row r="13" spans="1:11" ht="19.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20"/>
      <c r="J13" s="326"/>
    </row>
    <row r="14" spans="1:1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13</v>
      </c>
      <c r="H14" s="73"/>
      <c r="I14" s="104"/>
      <c r="J14" s="111"/>
    </row>
    <row r="15" spans="1:11" ht="36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3</v>
      </c>
      <c r="H15" s="272" t="s">
        <v>385</v>
      </c>
      <c r="I15" s="318"/>
      <c r="J15" s="324"/>
    </row>
    <row r="16" spans="1:11" ht="28.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325"/>
    </row>
    <row r="17" spans="1:10" ht="30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325"/>
    </row>
    <row r="18" spans="1:10" ht="24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326"/>
    </row>
    <row r="19" spans="1:10" ht="30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318"/>
      <c r="J19" s="324"/>
    </row>
    <row r="20" spans="1:10" ht="42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319"/>
      <c r="J20" s="325"/>
    </row>
    <row r="21" spans="1:10" ht="36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319"/>
      <c r="J21" s="325"/>
    </row>
    <row r="22" spans="1:10" ht="30.7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20"/>
      <c r="J22" s="326"/>
    </row>
    <row r="23" spans="1:10" ht="1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98"/>
      <c r="J23" s="334"/>
    </row>
    <row r="24" spans="1:10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99"/>
      <c r="J24" s="335"/>
    </row>
    <row r="25" spans="1:10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99"/>
      <c r="J25" s="335"/>
    </row>
    <row r="26" spans="1:10" ht="107.2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00"/>
      <c r="J26" s="336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G28+G32</f>
        <v>10</v>
      </c>
      <c r="H27" s="73"/>
      <c r="I27" s="104"/>
      <c r="J27" s="111"/>
    </row>
    <row r="28" spans="1:10" ht="38.2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439</v>
      </c>
      <c r="I28" s="318"/>
      <c r="J28" s="324"/>
    </row>
    <row r="29" spans="1:10" ht="31.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325"/>
    </row>
    <row r="30" spans="1:10" ht="30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325"/>
    </row>
    <row r="31" spans="1:10" ht="12.7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326"/>
    </row>
    <row r="32" spans="1:10" ht="40.5" customHeight="1" x14ac:dyDescent="0.25">
      <c r="A32" s="301" t="s">
        <v>133</v>
      </c>
      <c r="B32" s="275" t="s">
        <v>125</v>
      </c>
      <c r="C32" s="275" t="s">
        <v>9</v>
      </c>
      <c r="D32" s="6" t="s">
        <v>34</v>
      </c>
      <c r="E32" s="6" t="s">
        <v>138</v>
      </c>
      <c r="F32" s="276"/>
      <c r="G32" s="275">
        <v>5</v>
      </c>
      <c r="H32" s="279" t="s">
        <v>326</v>
      </c>
      <c r="I32" s="318"/>
      <c r="J32" s="324"/>
    </row>
    <row r="33" spans="1:11" ht="35.25" customHeight="1" x14ac:dyDescent="0.25">
      <c r="A33" s="302"/>
      <c r="B33" s="276"/>
      <c r="C33" s="276"/>
      <c r="D33" s="6" t="s">
        <v>35</v>
      </c>
      <c r="E33" s="6" t="s">
        <v>148</v>
      </c>
      <c r="F33" s="276"/>
      <c r="G33" s="276"/>
      <c r="H33" s="279"/>
      <c r="I33" s="319"/>
      <c r="J33" s="325"/>
    </row>
    <row r="34" spans="1:11" ht="33" customHeight="1" x14ac:dyDescent="0.25">
      <c r="A34" s="302"/>
      <c r="B34" s="276"/>
      <c r="C34" s="276"/>
      <c r="D34" s="6" t="s">
        <v>36</v>
      </c>
      <c r="E34" s="6" t="s">
        <v>149</v>
      </c>
      <c r="F34" s="276"/>
      <c r="G34" s="276"/>
      <c r="H34" s="279"/>
      <c r="I34" s="319"/>
      <c r="J34" s="325"/>
    </row>
    <row r="35" spans="1:11" ht="43.5" customHeight="1" x14ac:dyDescent="0.25">
      <c r="A35" s="303"/>
      <c r="B35" s="277"/>
      <c r="C35" s="277"/>
      <c r="D35" s="6" t="s">
        <v>37</v>
      </c>
      <c r="E35" s="6" t="s">
        <v>112</v>
      </c>
      <c r="F35" s="276"/>
      <c r="G35" s="277"/>
      <c r="H35" s="279"/>
      <c r="I35" s="320"/>
      <c r="J35" s="326"/>
    </row>
    <row r="36" spans="1:11" ht="31.5" customHeight="1" x14ac:dyDescent="0.25">
      <c r="A36" s="67" t="s">
        <v>24</v>
      </c>
      <c r="B36" s="308" t="s">
        <v>134</v>
      </c>
      <c r="C36" s="309"/>
      <c r="D36" s="6"/>
      <c r="E36" s="6"/>
      <c r="F36" s="276"/>
      <c r="G36" s="28">
        <f>G37+G41</f>
        <v>10</v>
      </c>
      <c r="H36" s="73"/>
      <c r="I36" s="104"/>
      <c r="J36" s="111"/>
    </row>
    <row r="37" spans="1:11" ht="33.75" customHeight="1" x14ac:dyDescent="0.25">
      <c r="A37" s="304" t="s">
        <v>135</v>
      </c>
      <c r="B37" s="279" t="s">
        <v>137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318"/>
      <c r="J37" s="324"/>
    </row>
    <row r="38" spans="1:11" ht="36" customHeight="1" x14ac:dyDescent="0.25">
      <c r="A38" s="304"/>
      <c r="B38" s="279"/>
      <c r="C38" s="279"/>
      <c r="D38" s="6" t="s">
        <v>35</v>
      </c>
      <c r="E38" s="236" t="s">
        <v>39</v>
      </c>
      <c r="F38" s="276"/>
      <c r="G38" s="279"/>
      <c r="H38" s="279"/>
      <c r="I38" s="319"/>
      <c r="J38" s="325"/>
    </row>
    <row r="39" spans="1:11" x14ac:dyDescent="0.25">
      <c r="A39" s="304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319"/>
      <c r="J39" s="325"/>
    </row>
    <row r="40" spans="1:11" ht="16.5" customHeight="1" x14ac:dyDescent="0.25">
      <c r="A40" s="304"/>
      <c r="B40" s="279"/>
      <c r="C40" s="279"/>
      <c r="D40" s="6" t="s">
        <v>37</v>
      </c>
      <c r="E40" s="236" t="s">
        <v>41</v>
      </c>
      <c r="F40" s="276"/>
      <c r="G40" s="279"/>
      <c r="H40" s="279"/>
      <c r="I40" s="320"/>
      <c r="J40" s="326"/>
    </row>
    <row r="41" spans="1:11" ht="17.25" customHeight="1" x14ac:dyDescent="0.25">
      <c r="A41" s="301" t="s">
        <v>136</v>
      </c>
      <c r="B41" s="279" t="s">
        <v>126</v>
      </c>
      <c r="C41" s="279" t="s">
        <v>9</v>
      </c>
      <c r="D41" s="6" t="s">
        <v>34</v>
      </c>
      <c r="E41" s="236" t="s">
        <v>146</v>
      </c>
      <c r="F41" s="276"/>
      <c r="G41" s="279">
        <v>5</v>
      </c>
      <c r="H41" s="279" t="s">
        <v>419</v>
      </c>
      <c r="I41" s="318"/>
      <c r="J41" s="324"/>
    </row>
    <row r="42" spans="1:11" ht="32.25" customHeight="1" x14ac:dyDescent="0.25">
      <c r="A42" s="302"/>
      <c r="B42" s="279"/>
      <c r="C42" s="279"/>
      <c r="D42" s="6" t="s">
        <v>35</v>
      </c>
      <c r="E42" s="236" t="s">
        <v>39</v>
      </c>
      <c r="F42" s="276"/>
      <c r="G42" s="279"/>
      <c r="H42" s="279"/>
      <c r="I42" s="319"/>
      <c r="J42" s="325"/>
    </row>
    <row r="43" spans="1:11" ht="16.5" customHeight="1" x14ac:dyDescent="0.25">
      <c r="A43" s="302"/>
      <c r="B43" s="279"/>
      <c r="C43" s="279"/>
      <c r="D43" s="6" t="s">
        <v>36</v>
      </c>
      <c r="E43" s="236" t="s">
        <v>147</v>
      </c>
      <c r="F43" s="276"/>
      <c r="G43" s="279"/>
      <c r="H43" s="279"/>
      <c r="I43" s="319"/>
      <c r="J43" s="325"/>
    </row>
    <row r="44" spans="1:11" ht="39" customHeight="1" x14ac:dyDescent="0.25">
      <c r="A44" s="303"/>
      <c r="B44" s="279"/>
      <c r="C44" s="279"/>
      <c r="D44" s="6" t="s">
        <v>37</v>
      </c>
      <c r="E44" s="236" t="s">
        <v>41</v>
      </c>
      <c r="F44" s="277"/>
      <c r="G44" s="279"/>
      <c r="H44" s="279"/>
      <c r="I44" s="320"/>
      <c r="J44" s="326"/>
    </row>
    <row r="45" spans="1:11" ht="144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325</v>
      </c>
      <c r="I45" s="103"/>
      <c r="J45" s="110"/>
    </row>
    <row r="46" spans="1:11" s="243" customFormat="1" ht="105" x14ac:dyDescent="0.25">
      <c r="A46" s="239" t="s">
        <v>26</v>
      </c>
      <c r="B46" s="235" t="s">
        <v>12</v>
      </c>
      <c r="C46" s="235" t="s">
        <v>150</v>
      </c>
      <c r="D46" s="235" t="s">
        <v>102</v>
      </c>
      <c r="E46" s="235" t="s">
        <v>244</v>
      </c>
      <c r="F46" s="235" t="s">
        <v>11</v>
      </c>
      <c r="G46" s="235">
        <v>10</v>
      </c>
      <c r="H46" s="235" t="s">
        <v>443</v>
      </c>
      <c r="I46" s="240"/>
      <c r="J46" s="241"/>
      <c r="K46" s="242"/>
    </row>
    <row r="47" spans="1:11" s="19" customFormat="1" ht="60.75" customHeight="1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87"/>
      <c r="I47" s="96"/>
      <c r="J47" s="271"/>
    </row>
    <row r="48" spans="1:11" ht="27" customHeight="1" x14ac:dyDescent="0.25">
      <c r="A48" s="301" t="s">
        <v>28</v>
      </c>
      <c r="B48" s="275" t="s">
        <v>471</v>
      </c>
      <c r="C48" s="275" t="s">
        <v>13</v>
      </c>
      <c r="D48" s="6" t="s">
        <v>34</v>
      </c>
      <c r="E48" s="6" t="s">
        <v>141</v>
      </c>
      <c r="F48" s="275" t="s">
        <v>15</v>
      </c>
      <c r="G48" s="275">
        <v>5</v>
      </c>
      <c r="H48" s="275" t="s">
        <v>472</v>
      </c>
      <c r="I48" s="318"/>
      <c r="J48" s="318"/>
    </row>
    <row r="49" spans="1:10" ht="21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76"/>
      <c r="I49" s="319"/>
      <c r="J49" s="319"/>
    </row>
    <row r="50" spans="1:10" ht="36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76"/>
      <c r="I50" s="319"/>
      <c r="J50" s="319"/>
    </row>
    <row r="51" spans="1:10" ht="99" customHeight="1" x14ac:dyDescent="0.25">
      <c r="A51" s="303"/>
      <c r="B51" s="277"/>
      <c r="C51" s="277"/>
      <c r="D51" s="6" t="s">
        <v>37</v>
      </c>
      <c r="E51" s="6" t="s">
        <v>144</v>
      </c>
      <c r="F51" s="276"/>
      <c r="G51" s="277"/>
      <c r="H51" s="276"/>
      <c r="I51" s="320"/>
      <c r="J51" s="320"/>
    </row>
    <row r="52" spans="1:10" ht="24.75" customHeight="1" x14ac:dyDescent="0.25">
      <c r="A52" s="301" t="s">
        <v>29</v>
      </c>
      <c r="B52" s="275" t="s">
        <v>403</v>
      </c>
      <c r="C52" s="275" t="s">
        <v>13</v>
      </c>
      <c r="D52" s="6" t="s">
        <v>34</v>
      </c>
      <c r="E52" s="6" t="s">
        <v>141</v>
      </c>
      <c r="F52" s="276"/>
      <c r="G52" s="275">
        <v>5</v>
      </c>
      <c r="H52" s="294" t="s">
        <v>401</v>
      </c>
      <c r="I52" s="298"/>
      <c r="J52" s="283"/>
    </row>
    <row r="53" spans="1:10" ht="34.5" customHeight="1" x14ac:dyDescent="0.25">
      <c r="A53" s="302"/>
      <c r="B53" s="276"/>
      <c r="C53" s="276"/>
      <c r="D53" s="6" t="s">
        <v>35</v>
      </c>
      <c r="E53" s="6" t="s">
        <v>142</v>
      </c>
      <c r="F53" s="276"/>
      <c r="G53" s="276"/>
      <c r="H53" s="294"/>
      <c r="I53" s="299"/>
      <c r="J53" s="284"/>
    </row>
    <row r="54" spans="1:10" ht="40.5" customHeight="1" x14ac:dyDescent="0.25">
      <c r="A54" s="302"/>
      <c r="B54" s="276"/>
      <c r="C54" s="276"/>
      <c r="D54" s="6" t="s">
        <v>36</v>
      </c>
      <c r="E54" s="6" t="s">
        <v>143</v>
      </c>
      <c r="F54" s="276"/>
      <c r="G54" s="276"/>
      <c r="H54" s="294"/>
      <c r="I54" s="299"/>
      <c r="J54" s="284"/>
    </row>
    <row r="55" spans="1:10" ht="63.75" customHeight="1" x14ac:dyDescent="0.25">
      <c r="A55" s="303"/>
      <c r="B55" s="277"/>
      <c r="C55" s="277"/>
      <c r="D55" s="6" t="s">
        <v>37</v>
      </c>
      <c r="E55" s="6" t="s">
        <v>144</v>
      </c>
      <c r="F55" s="277"/>
      <c r="G55" s="277"/>
      <c r="H55" s="294"/>
      <c r="I55" s="300"/>
      <c r="J55" s="285"/>
    </row>
    <row r="56" spans="1:10" ht="120" x14ac:dyDescent="0.25">
      <c r="A56" s="67" t="s">
        <v>30</v>
      </c>
      <c r="B56" s="222" t="s">
        <v>425</v>
      </c>
      <c r="C56" s="222" t="s">
        <v>9</v>
      </c>
      <c r="D56" s="222" t="s">
        <v>65</v>
      </c>
      <c r="E56" s="222" t="s">
        <v>424</v>
      </c>
      <c r="F56" s="222" t="s">
        <v>15</v>
      </c>
      <c r="G56" s="222">
        <v>10</v>
      </c>
      <c r="H56" s="222" t="s">
        <v>426</v>
      </c>
      <c r="I56" s="103"/>
      <c r="J56" s="110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03"/>
      <c r="J57" s="110"/>
    </row>
    <row r="58" spans="1:10" ht="75" x14ac:dyDescent="0.25">
      <c r="A58" s="223" t="s">
        <v>66</v>
      </c>
      <c r="B58" s="217" t="s">
        <v>50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8"/>
    </row>
    <row r="59" spans="1:10" ht="270" x14ac:dyDescent="0.25">
      <c r="A59" s="78">
        <v>8</v>
      </c>
      <c r="B59" s="222" t="s">
        <v>427</v>
      </c>
      <c r="C59" s="222" t="s">
        <v>114</v>
      </c>
      <c r="D59" s="222" t="s">
        <v>428</v>
      </c>
      <c r="E59" s="222" t="s">
        <v>448</v>
      </c>
      <c r="F59" s="222" t="s">
        <v>429</v>
      </c>
      <c r="G59" s="222">
        <v>3</v>
      </c>
      <c r="H59" s="222" t="s">
        <v>430</v>
      </c>
      <c r="I59" s="129"/>
      <c r="J59" s="129"/>
    </row>
    <row r="60" spans="1:10" ht="120" x14ac:dyDescent="0.25">
      <c r="A60" s="78">
        <v>9</v>
      </c>
      <c r="B60" s="222" t="s">
        <v>432</v>
      </c>
      <c r="C60" s="222" t="s">
        <v>13</v>
      </c>
      <c r="D60" s="222" t="s">
        <v>428</v>
      </c>
      <c r="E60" s="79">
        <v>1</v>
      </c>
      <c r="F60" s="222" t="s">
        <v>15</v>
      </c>
      <c r="G60" s="222">
        <v>2</v>
      </c>
      <c r="H60" s="218" t="s">
        <v>433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97"/>
      <c r="J61" s="97">
        <f>J6+J10+J15+J19+J23+J28+J32+J37+J41+J45+J46+J48+J52+J56+J57+J59+J60</f>
        <v>0</v>
      </c>
    </row>
    <row r="63" spans="1:10" ht="30" x14ac:dyDescent="0.25">
      <c r="B63" s="48" t="s">
        <v>431</v>
      </c>
    </row>
  </sheetData>
  <mergeCells count="85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H41:H44"/>
    <mergeCell ref="I41:I44"/>
    <mergeCell ref="J41:J44"/>
    <mergeCell ref="F48:F55"/>
    <mergeCell ref="I48:I51"/>
    <mergeCell ref="J48:J51"/>
    <mergeCell ref="I52:I55"/>
    <mergeCell ref="J52:J55"/>
    <mergeCell ref="H48:H51"/>
    <mergeCell ref="H52:H55"/>
  </mergeCells>
  <pageMargins left="0.31496062992125984" right="0.31496062992125984" top="0.35433070866141736" bottom="0.94488188976377963" header="0.31496062992125984" footer="0.31496062992125984"/>
  <pageSetup paperSize="9" scale="52" fitToHeight="2" orientation="portrait" horizontalDpi="4294967294" r:id="rId1"/>
  <ignoredErrors>
    <ignoredError sqref="A5 A14:A18 A27 A36 A45:A46 A47:A56 A57 A58 A7:A9 A11:A13" numberStoredAsText="1"/>
    <ignoredError sqref="A19:A26 A41:A44" twoDigitTextYear="1"/>
    <ignoredError sqref="A28:A35 A37:A40 A6 A10" twoDigitTextYear="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6" sqref="K6"/>
    </sheetView>
  </sheetViews>
  <sheetFormatPr defaultRowHeight="15" x14ac:dyDescent="0.25"/>
  <cols>
    <col min="1" max="1" width="4.7109375" style="1" customWidth="1"/>
    <col min="2" max="2" width="24.42578125" style="1" customWidth="1"/>
    <col min="3" max="3" width="12.5703125" style="1" customWidth="1"/>
    <col min="4" max="4" width="21.85546875" style="1" customWidth="1"/>
    <col min="5" max="5" width="12.140625" style="1" customWidth="1"/>
    <col min="6" max="6" width="16.42578125" style="1" customWidth="1"/>
    <col min="7" max="7" width="10.42578125" style="1" customWidth="1"/>
    <col min="8" max="8" width="32.28515625" style="1" customWidth="1"/>
    <col min="9" max="9" width="8" style="1" customWidth="1"/>
    <col min="10" max="10" width="38.7109375" style="1" customWidth="1"/>
    <col min="11" max="11" width="25.85546875" bestFit="1" customWidth="1"/>
    <col min="12" max="12" width="20.140625" bestFit="1" customWidth="1"/>
  </cols>
  <sheetData>
    <row r="1" spans="1:10" ht="75" x14ac:dyDescent="0.25">
      <c r="J1" s="8" t="s">
        <v>486</v>
      </c>
    </row>
    <row r="2" spans="1:10" ht="30.75" customHeight="1" x14ac:dyDescent="0.25">
      <c r="A2" s="322" t="s">
        <v>372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27.7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7</v>
      </c>
      <c r="H5" s="73"/>
      <c r="I5" s="103"/>
      <c r="J5" s="103"/>
    </row>
    <row r="6" spans="1:10" ht="1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324"/>
    </row>
    <row r="7" spans="1:10" ht="45.7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325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325"/>
    </row>
    <row r="9" spans="1:10" ht="41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326"/>
    </row>
    <row r="10" spans="1:10" ht="1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2</v>
      </c>
      <c r="H10" s="278" t="s">
        <v>434</v>
      </c>
      <c r="I10" s="318"/>
      <c r="J10" s="324"/>
    </row>
    <row r="11" spans="1:10" ht="43.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319"/>
      <c r="J11" s="325"/>
    </row>
    <row r="12" spans="1:10" ht="30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319"/>
      <c r="J12" s="325"/>
    </row>
    <row r="13" spans="1:10" ht="33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20"/>
      <c r="J13" s="326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13</v>
      </c>
      <c r="H14" s="73"/>
      <c r="I14" s="104"/>
      <c r="J14" s="104"/>
    </row>
    <row r="15" spans="1:10" ht="1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3</v>
      </c>
      <c r="H15" s="272" t="s">
        <v>385</v>
      </c>
      <c r="I15" s="318"/>
      <c r="J15" s="324"/>
    </row>
    <row r="16" spans="1:10" ht="54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325"/>
    </row>
    <row r="17" spans="1:10" ht="35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325"/>
    </row>
    <row r="18" spans="1:10" ht="38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326"/>
    </row>
    <row r="19" spans="1:10" ht="1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318"/>
      <c r="J19" s="324"/>
    </row>
    <row r="20" spans="1:10" ht="42.7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319"/>
      <c r="J20" s="325"/>
    </row>
    <row r="21" spans="1:10" ht="4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319"/>
      <c r="J21" s="325"/>
    </row>
    <row r="22" spans="1:10" ht="57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20"/>
      <c r="J22" s="326"/>
    </row>
    <row r="23" spans="1:10" ht="33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98"/>
      <c r="J23" s="334"/>
    </row>
    <row r="24" spans="1:10" ht="39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99"/>
      <c r="J24" s="335"/>
    </row>
    <row r="25" spans="1:10" ht="32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99"/>
      <c r="J25" s="335"/>
    </row>
    <row r="26" spans="1:10" ht="48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00"/>
      <c r="J26" s="336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G28+G32</f>
        <v>10</v>
      </c>
      <c r="H27" s="73"/>
      <c r="I27" s="104"/>
      <c r="J27" s="104"/>
    </row>
    <row r="28" spans="1:10" ht="37.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318"/>
      <c r="J28" s="324"/>
    </row>
    <row r="29" spans="1:10" ht="27.7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325"/>
    </row>
    <row r="30" spans="1:10" ht="13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325"/>
    </row>
    <row r="31" spans="1:10" ht="29.2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326"/>
    </row>
    <row r="32" spans="1:10" ht="36" customHeight="1" x14ac:dyDescent="0.25">
      <c r="A32" s="301" t="s">
        <v>133</v>
      </c>
      <c r="B32" s="275" t="s">
        <v>125</v>
      </c>
      <c r="C32" s="275" t="s">
        <v>9</v>
      </c>
      <c r="D32" s="236" t="s">
        <v>34</v>
      </c>
      <c r="E32" s="236" t="s">
        <v>138</v>
      </c>
      <c r="F32" s="276"/>
      <c r="G32" s="275">
        <v>5</v>
      </c>
      <c r="H32" s="279" t="s">
        <v>326</v>
      </c>
      <c r="I32" s="318"/>
      <c r="J32" s="324"/>
    </row>
    <row r="33" spans="1:11" ht="42" customHeight="1" x14ac:dyDescent="0.25">
      <c r="A33" s="302"/>
      <c r="B33" s="276"/>
      <c r="C33" s="276"/>
      <c r="D33" s="236" t="s">
        <v>35</v>
      </c>
      <c r="E33" s="236" t="s">
        <v>148</v>
      </c>
      <c r="F33" s="276"/>
      <c r="G33" s="276"/>
      <c r="H33" s="279"/>
      <c r="I33" s="319"/>
      <c r="J33" s="325"/>
    </row>
    <row r="34" spans="1:11" ht="38.25" customHeight="1" x14ac:dyDescent="0.25">
      <c r="A34" s="302"/>
      <c r="B34" s="276"/>
      <c r="C34" s="276"/>
      <c r="D34" s="236" t="s">
        <v>36</v>
      </c>
      <c r="E34" s="236" t="s">
        <v>149</v>
      </c>
      <c r="F34" s="276"/>
      <c r="G34" s="276"/>
      <c r="H34" s="279"/>
      <c r="I34" s="319"/>
      <c r="J34" s="325"/>
    </row>
    <row r="35" spans="1:11" ht="36.75" customHeight="1" x14ac:dyDescent="0.25">
      <c r="A35" s="303"/>
      <c r="B35" s="277"/>
      <c r="C35" s="277"/>
      <c r="D35" s="236" t="s">
        <v>37</v>
      </c>
      <c r="E35" s="236" t="s">
        <v>112</v>
      </c>
      <c r="F35" s="276"/>
      <c r="G35" s="277"/>
      <c r="H35" s="279"/>
      <c r="I35" s="320"/>
      <c r="J35" s="326"/>
    </row>
    <row r="36" spans="1:11" ht="25.5" customHeight="1" x14ac:dyDescent="0.25">
      <c r="A36" s="67" t="s">
        <v>24</v>
      </c>
      <c r="B36" s="308" t="s">
        <v>134</v>
      </c>
      <c r="C36" s="309"/>
      <c r="D36" s="6"/>
      <c r="E36" s="6"/>
      <c r="F36" s="276"/>
      <c r="G36" s="28">
        <f>G37+G41</f>
        <v>10</v>
      </c>
      <c r="H36" s="73"/>
      <c r="I36" s="104"/>
      <c r="J36" s="104"/>
    </row>
    <row r="37" spans="1:11" ht="29.25" customHeight="1" x14ac:dyDescent="0.25">
      <c r="A37" s="304" t="s">
        <v>135</v>
      </c>
      <c r="B37" s="279" t="s">
        <v>137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318"/>
      <c r="J37" s="324"/>
    </row>
    <row r="38" spans="1:11" ht="38.25" customHeight="1" x14ac:dyDescent="0.25">
      <c r="A38" s="304"/>
      <c r="B38" s="279"/>
      <c r="C38" s="279"/>
      <c r="D38" s="6" t="s">
        <v>35</v>
      </c>
      <c r="E38" s="236" t="s">
        <v>39</v>
      </c>
      <c r="F38" s="276"/>
      <c r="G38" s="279"/>
      <c r="H38" s="279"/>
      <c r="I38" s="319"/>
      <c r="J38" s="325"/>
    </row>
    <row r="39" spans="1:11" ht="15" customHeight="1" x14ac:dyDescent="0.25">
      <c r="A39" s="304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319"/>
      <c r="J39" s="325"/>
    </row>
    <row r="40" spans="1:11" ht="18.75" customHeight="1" x14ac:dyDescent="0.25">
      <c r="A40" s="304"/>
      <c r="B40" s="279"/>
      <c r="C40" s="279"/>
      <c r="D40" s="6" t="s">
        <v>37</v>
      </c>
      <c r="E40" s="236" t="s">
        <v>41</v>
      </c>
      <c r="F40" s="276"/>
      <c r="G40" s="279"/>
      <c r="H40" s="279"/>
      <c r="I40" s="320"/>
      <c r="J40" s="326"/>
    </row>
    <row r="41" spans="1:11" ht="21.75" customHeight="1" x14ac:dyDescent="0.25">
      <c r="A41" s="301" t="s">
        <v>136</v>
      </c>
      <c r="B41" s="279" t="s">
        <v>126</v>
      </c>
      <c r="C41" s="279" t="s">
        <v>9</v>
      </c>
      <c r="D41" s="6" t="s">
        <v>34</v>
      </c>
      <c r="E41" s="236" t="s">
        <v>146</v>
      </c>
      <c r="F41" s="276"/>
      <c r="G41" s="279">
        <v>5</v>
      </c>
      <c r="H41" s="279" t="s">
        <v>419</v>
      </c>
      <c r="I41" s="318"/>
      <c r="J41" s="324"/>
    </row>
    <row r="42" spans="1:11" ht="27" customHeight="1" x14ac:dyDescent="0.25">
      <c r="A42" s="302"/>
      <c r="B42" s="279"/>
      <c r="C42" s="279"/>
      <c r="D42" s="6" t="s">
        <v>35</v>
      </c>
      <c r="E42" s="236" t="s">
        <v>39</v>
      </c>
      <c r="F42" s="276"/>
      <c r="G42" s="279"/>
      <c r="H42" s="279"/>
      <c r="I42" s="319"/>
      <c r="J42" s="325"/>
    </row>
    <row r="43" spans="1:11" ht="24" customHeight="1" x14ac:dyDescent="0.25">
      <c r="A43" s="302"/>
      <c r="B43" s="279"/>
      <c r="C43" s="279"/>
      <c r="D43" s="6" t="s">
        <v>36</v>
      </c>
      <c r="E43" s="236" t="s">
        <v>147</v>
      </c>
      <c r="F43" s="276"/>
      <c r="G43" s="279"/>
      <c r="H43" s="279"/>
      <c r="I43" s="319"/>
      <c r="J43" s="325"/>
    </row>
    <row r="44" spans="1:11" ht="21.75" customHeight="1" x14ac:dyDescent="0.25">
      <c r="A44" s="303"/>
      <c r="B44" s="279"/>
      <c r="C44" s="279"/>
      <c r="D44" s="6" t="s">
        <v>37</v>
      </c>
      <c r="E44" s="236" t="s">
        <v>41</v>
      </c>
      <c r="F44" s="277"/>
      <c r="G44" s="279"/>
      <c r="H44" s="279"/>
      <c r="I44" s="320"/>
      <c r="J44" s="326"/>
    </row>
    <row r="45" spans="1:11" ht="150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337</v>
      </c>
      <c r="I45" s="128"/>
      <c r="J45" s="129"/>
    </row>
    <row r="46" spans="1:11" s="19" customFormat="1" ht="97.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415</v>
      </c>
      <c r="I46" s="229"/>
      <c r="J46" s="108"/>
      <c r="K46" s="48"/>
    </row>
    <row r="47" spans="1:11" s="19" customFormat="1" ht="81" customHeight="1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134"/>
      <c r="I47" s="96"/>
      <c r="J47" s="96"/>
    </row>
    <row r="48" spans="1:11" ht="15" customHeight="1" x14ac:dyDescent="0.25">
      <c r="A48" s="301" t="s">
        <v>28</v>
      </c>
      <c r="B48" s="275" t="s">
        <v>471</v>
      </c>
      <c r="C48" s="275" t="s">
        <v>13</v>
      </c>
      <c r="D48" s="6" t="s">
        <v>34</v>
      </c>
      <c r="E48" s="6" t="s">
        <v>141</v>
      </c>
      <c r="F48" s="275" t="s">
        <v>15</v>
      </c>
      <c r="G48" s="275">
        <v>5</v>
      </c>
      <c r="H48" s="279" t="s">
        <v>472</v>
      </c>
      <c r="I48" s="318"/>
      <c r="J48" s="337"/>
    </row>
    <row r="49" spans="1:10" ht="30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79"/>
      <c r="I49" s="319"/>
      <c r="J49" s="338"/>
    </row>
    <row r="50" spans="1:10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79"/>
      <c r="I50" s="319"/>
      <c r="J50" s="338"/>
    </row>
    <row r="51" spans="1:10" ht="136.5" customHeight="1" x14ac:dyDescent="0.25">
      <c r="A51" s="303"/>
      <c r="B51" s="277"/>
      <c r="C51" s="277"/>
      <c r="D51" s="6" t="s">
        <v>37</v>
      </c>
      <c r="E51" s="6" t="s">
        <v>144</v>
      </c>
      <c r="F51" s="276"/>
      <c r="G51" s="277"/>
      <c r="H51" s="279"/>
      <c r="I51" s="320"/>
      <c r="J51" s="339"/>
    </row>
    <row r="52" spans="1:10" ht="24" customHeight="1" x14ac:dyDescent="0.25">
      <c r="A52" s="301" t="s">
        <v>29</v>
      </c>
      <c r="B52" s="275" t="s">
        <v>403</v>
      </c>
      <c r="C52" s="275" t="s">
        <v>13</v>
      </c>
      <c r="D52" s="6" t="s">
        <v>34</v>
      </c>
      <c r="E52" s="6" t="s">
        <v>141</v>
      </c>
      <c r="F52" s="276"/>
      <c r="G52" s="275">
        <v>5</v>
      </c>
      <c r="H52" s="294" t="s">
        <v>401</v>
      </c>
      <c r="I52" s="298"/>
      <c r="J52" s="340"/>
    </row>
    <row r="53" spans="1:10" ht="43.5" customHeight="1" x14ac:dyDescent="0.25">
      <c r="A53" s="302"/>
      <c r="B53" s="276"/>
      <c r="C53" s="276"/>
      <c r="D53" s="6" t="s">
        <v>35</v>
      </c>
      <c r="E53" s="6" t="s">
        <v>142</v>
      </c>
      <c r="F53" s="276"/>
      <c r="G53" s="276"/>
      <c r="H53" s="294"/>
      <c r="I53" s="299"/>
      <c r="J53" s="341"/>
    </row>
    <row r="54" spans="1:10" ht="32.25" customHeight="1" x14ac:dyDescent="0.25">
      <c r="A54" s="302"/>
      <c r="B54" s="276"/>
      <c r="C54" s="276"/>
      <c r="D54" s="6" t="s">
        <v>36</v>
      </c>
      <c r="E54" s="6" t="s">
        <v>143</v>
      </c>
      <c r="F54" s="276"/>
      <c r="G54" s="276"/>
      <c r="H54" s="294"/>
      <c r="I54" s="299"/>
      <c r="J54" s="341"/>
    </row>
    <row r="55" spans="1:10" ht="69.75" customHeight="1" x14ac:dyDescent="0.25">
      <c r="A55" s="303"/>
      <c r="B55" s="277"/>
      <c r="C55" s="277"/>
      <c r="D55" s="6" t="s">
        <v>37</v>
      </c>
      <c r="E55" s="6" t="s">
        <v>144</v>
      </c>
      <c r="F55" s="277"/>
      <c r="G55" s="277"/>
      <c r="H55" s="294"/>
      <c r="I55" s="300"/>
      <c r="J55" s="342"/>
    </row>
    <row r="56" spans="1:10" ht="135" x14ac:dyDescent="0.25">
      <c r="A56" s="67" t="s">
        <v>30</v>
      </c>
      <c r="B56" s="222" t="s">
        <v>425</v>
      </c>
      <c r="C56" s="222" t="s">
        <v>9</v>
      </c>
      <c r="D56" s="222" t="s">
        <v>65</v>
      </c>
      <c r="E56" s="222" t="s">
        <v>424</v>
      </c>
      <c r="F56" s="222" t="s">
        <v>15</v>
      </c>
      <c r="G56" s="222">
        <v>10</v>
      </c>
      <c r="H56" s="222" t="s">
        <v>426</v>
      </c>
      <c r="I56" s="115"/>
      <c r="J56" s="129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28"/>
      <c r="J57" s="129"/>
    </row>
    <row r="58" spans="1:10" ht="75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7"/>
    </row>
    <row r="59" spans="1:10" ht="225" x14ac:dyDescent="0.25">
      <c r="A59" s="225" t="s">
        <v>435</v>
      </c>
      <c r="B59" s="222" t="s">
        <v>427</v>
      </c>
      <c r="C59" s="222" t="s">
        <v>114</v>
      </c>
      <c r="D59" s="222" t="s">
        <v>428</v>
      </c>
      <c r="E59" s="222" t="s">
        <v>448</v>
      </c>
      <c r="F59" s="222" t="s">
        <v>429</v>
      </c>
      <c r="G59" s="222">
        <v>3</v>
      </c>
      <c r="H59" s="222" t="s">
        <v>430</v>
      </c>
      <c r="I59" s="129"/>
      <c r="J59" s="129"/>
    </row>
    <row r="60" spans="1:10" ht="135" x14ac:dyDescent="0.25">
      <c r="A60" s="225" t="s">
        <v>436</v>
      </c>
      <c r="B60" s="222" t="s">
        <v>432</v>
      </c>
      <c r="C60" s="222" t="s">
        <v>13</v>
      </c>
      <c r="D60" s="222" t="s">
        <v>428</v>
      </c>
      <c r="E60" s="79">
        <v>1</v>
      </c>
      <c r="F60" s="222" t="s">
        <v>15</v>
      </c>
      <c r="G60" s="222">
        <v>2</v>
      </c>
      <c r="H60" s="218" t="s">
        <v>433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23"/>
      <c r="J61" s="97">
        <f>J6+J10+J15+J19+J23+J28+J37+J41+J45+J46+J48+J52+J56+J57+J59+J60</f>
        <v>0</v>
      </c>
    </row>
    <row r="63" spans="1:10" ht="30" x14ac:dyDescent="0.25">
      <c r="B63" s="48" t="s">
        <v>431</v>
      </c>
    </row>
  </sheetData>
  <mergeCells count="85">
    <mergeCell ref="B28:B31"/>
    <mergeCell ref="C28:C31"/>
    <mergeCell ref="G28:G31"/>
    <mergeCell ref="A15:A18"/>
    <mergeCell ref="B15:B18"/>
    <mergeCell ref="C15:C18"/>
    <mergeCell ref="A19:A22"/>
    <mergeCell ref="G15:G18"/>
    <mergeCell ref="B27:C27"/>
    <mergeCell ref="G23:G26"/>
    <mergeCell ref="B19:B22"/>
    <mergeCell ref="C19:C22"/>
    <mergeCell ref="G19:G22"/>
    <mergeCell ref="A52:A55"/>
    <mergeCell ref="B52:B55"/>
    <mergeCell ref="C52:C55"/>
    <mergeCell ref="G52:G55"/>
    <mergeCell ref="A48:A51"/>
    <mergeCell ref="B48:B51"/>
    <mergeCell ref="C48:C51"/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23:A26"/>
    <mergeCell ref="B23:B26"/>
    <mergeCell ref="C23:C26"/>
    <mergeCell ref="I6:I9"/>
    <mergeCell ref="B36:C36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A6:A9"/>
    <mergeCell ref="B6:B9"/>
    <mergeCell ref="C6:C9"/>
    <mergeCell ref="B14:C14"/>
    <mergeCell ref="A28:A31"/>
    <mergeCell ref="H37:H40"/>
    <mergeCell ref="I37:I40"/>
    <mergeCell ref="J37:J40"/>
    <mergeCell ref="I15:I18"/>
    <mergeCell ref="J15:J18"/>
    <mergeCell ref="I19:I22"/>
    <mergeCell ref="J19:J22"/>
    <mergeCell ref="I28:I31"/>
    <mergeCell ref="J28:J31"/>
    <mergeCell ref="H28:H31"/>
    <mergeCell ref="H19:H22"/>
    <mergeCell ref="H15:H18"/>
    <mergeCell ref="I23:I26"/>
    <mergeCell ref="J23:J26"/>
    <mergeCell ref="H23:H26"/>
    <mergeCell ref="I32:I35"/>
    <mergeCell ref="H41:H44"/>
    <mergeCell ref="I41:I44"/>
    <mergeCell ref="J41:J44"/>
    <mergeCell ref="F48:F55"/>
    <mergeCell ref="I48:I51"/>
    <mergeCell ref="J48:J51"/>
    <mergeCell ref="I52:I55"/>
    <mergeCell ref="J52:J55"/>
    <mergeCell ref="G48:G51"/>
    <mergeCell ref="H48:H51"/>
    <mergeCell ref="H52:H55"/>
    <mergeCell ref="J32:J35"/>
    <mergeCell ref="A32:A35"/>
    <mergeCell ref="B32:B35"/>
    <mergeCell ref="C32:C35"/>
    <mergeCell ref="G32:G35"/>
    <mergeCell ref="H32:H35"/>
  </mergeCells>
  <pageMargins left="0.62992125984251968" right="3.937007874015748E-2" top="0.35433070866141736" bottom="0.55118110236220474" header="0.31496062992125984" footer="0.31496062992125984"/>
  <pageSetup paperSize="9" scale="52" fitToHeight="2" orientation="portrait" horizontalDpi="4294967294" r:id="rId1"/>
  <ignoredErrors>
    <ignoredError sqref="A5 A11:A13 A14 A7:A9 A27 A46:A52 A58 A56:A57 A59:A60" numberStoredAsText="1"/>
    <ignoredError sqref="A10 A15:A18 A6 A36 A45" twoDigitTextYear="1" numberStoredAsText="1"/>
    <ignoredError sqref="A19:A23 A28 A37:A40 A41:A44 A32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90" zoomScaleNormal="90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L3" sqref="L3"/>
    </sheetView>
  </sheetViews>
  <sheetFormatPr defaultRowHeight="15" x14ac:dyDescent="0.25"/>
  <cols>
    <col min="1" max="1" width="4.7109375" style="1" customWidth="1"/>
    <col min="2" max="2" width="24.7109375" style="1" customWidth="1"/>
    <col min="3" max="3" width="11.140625" style="1" customWidth="1"/>
    <col min="4" max="4" width="21.85546875" style="1" customWidth="1"/>
    <col min="5" max="5" width="10" style="1" customWidth="1"/>
    <col min="6" max="6" width="17.7109375" style="1" customWidth="1"/>
    <col min="7" max="7" width="11.140625" style="1" customWidth="1"/>
    <col min="8" max="8" width="32.140625" style="1" customWidth="1"/>
    <col min="9" max="9" width="7.5703125" style="1" customWidth="1"/>
    <col min="10" max="10" width="42.42578125" style="1" customWidth="1"/>
    <col min="11" max="11" width="13.28515625" bestFit="1" customWidth="1"/>
  </cols>
  <sheetData>
    <row r="1" spans="1:10" ht="74.25" customHeight="1" x14ac:dyDescent="0.25">
      <c r="J1" s="8" t="s">
        <v>496</v>
      </c>
    </row>
    <row r="2" spans="1:10" ht="32.25" customHeight="1" x14ac:dyDescent="0.25">
      <c r="A2" s="322" t="s">
        <v>310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30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103"/>
      <c r="J4" s="103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103"/>
      <c r="J5" s="103"/>
    </row>
    <row r="6" spans="1:10" ht="1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324"/>
    </row>
    <row r="7" spans="1:10" ht="43.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325"/>
    </row>
    <row r="8" spans="1:10" ht="35.2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325"/>
    </row>
    <row r="9" spans="1:10" ht="30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326"/>
    </row>
    <row r="10" spans="1:10" ht="25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318"/>
      <c r="J10" s="324"/>
    </row>
    <row r="11" spans="1:10" ht="35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319"/>
      <c r="J11" s="325"/>
    </row>
    <row r="12" spans="1:10" ht="30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319"/>
      <c r="J12" s="325"/>
    </row>
    <row r="13" spans="1:10" ht="27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20"/>
      <c r="J13" s="326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04"/>
      <c r="J14" s="104"/>
    </row>
    <row r="15" spans="1:10" ht="30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318"/>
      <c r="J15" s="324"/>
    </row>
    <row r="16" spans="1:10" ht="37.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325"/>
    </row>
    <row r="17" spans="1:10" ht="24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325"/>
    </row>
    <row r="18" spans="1:10" ht="33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326"/>
    </row>
    <row r="19" spans="1:10" ht="33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318"/>
      <c r="J19" s="324"/>
    </row>
    <row r="20" spans="1:10" ht="45.7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319"/>
      <c r="J20" s="325"/>
    </row>
    <row r="21" spans="1:10" ht="30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319"/>
      <c r="J21" s="325"/>
    </row>
    <row r="22" spans="1:10" ht="43.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20"/>
      <c r="J22" s="326"/>
    </row>
    <row r="23" spans="1:10" ht="1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318"/>
      <c r="J23" s="324"/>
    </row>
    <row r="24" spans="1:10" ht="30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319"/>
      <c r="J24" s="325"/>
    </row>
    <row r="25" spans="1:10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319"/>
      <c r="J25" s="325"/>
    </row>
    <row r="26" spans="1:10" ht="99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20"/>
      <c r="J26" s="326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</f>
        <v>5</v>
      </c>
      <c r="H27" s="73"/>
      <c r="I27" s="104"/>
      <c r="J27" s="104"/>
    </row>
    <row r="28" spans="1:10" ht="30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318"/>
      <c r="J28" s="324"/>
    </row>
    <row r="29" spans="1:10" ht="39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325"/>
    </row>
    <row r="30" spans="1:10" ht="22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325"/>
    </row>
    <row r="31" spans="1:10" ht="25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326"/>
    </row>
    <row r="32" spans="1:10" ht="32.2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104"/>
      <c r="J32" s="104"/>
    </row>
    <row r="33" spans="1:10" ht="26.2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318"/>
      <c r="J33" s="324"/>
    </row>
    <row r="34" spans="1:10" ht="42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319"/>
      <c r="J34" s="325"/>
    </row>
    <row r="35" spans="1:10" ht="22.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319"/>
      <c r="J35" s="325"/>
    </row>
    <row r="36" spans="1:10" ht="25.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320"/>
      <c r="J36" s="326"/>
    </row>
    <row r="37" spans="1:10" ht="31.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318"/>
      <c r="J37" s="324"/>
    </row>
    <row r="38" spans="1:10" ht="31.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319"/>
      <c r="J38" s="325"/>
    </row>
    <row r="39" spans="1:10" ht="18.7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319"/>
      <c r="J39" s="325"/>
    </row>
    <row r="40" spans="1:10" ht="19.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320"/>
      <c r="J40" s="326"/>
    </row>
    <row r="41" spans="1:10" ht="159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327</v>
      </c>
      <c r="I41" s="128"/>
      <c r="J41" s="129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437</v>
      </c>
      <c r="I42" s="229"/>
      <c r="J42" s="108"/>
    </row>
    <row r="43" spans="1:10" s="19" customFormat="1" ht="79.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96"/>
      <c r="J43" s="96"/>
    </row>
    <row r="44" spans="1:10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472</v>
      </c>
      <c r="I44" s="318"/>
      <c r="J44" s="324"/>
    </row>
    <row r="45" spans="1:10" ht="30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319"/>
      <c r="J45" s="325"/>
    </row>
    <row r="46" spans="1:10" ht="50.2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319"/>
      <c r="J46" s="325"/>
    </row>
    <row r="47" spans="1:10" ht="89.2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20"/>
      <c r="J47" s="326"/>
    </row>
    <row r="48" spans="1:10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98"/>
      <c r="J48" s="334"/>
    </row>
    <row r="49" spans="1:10" ht="57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99"/>
      <c r="J49" s="335"/>
    </row>
    <row r="50" spans="1:10" ht="37.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99"/>
      <c r="J50" s="335"/>
    </row>
    <row r="51" spans="1:10" ht="64.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00"/>
      <c r="J51" s="336"/>
    </row>
    <row r="52" spans="1:10" ht="132" customHeight="1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103"/>
      <c r="J52" s="129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03"/>
      <c r="J53" s="129"/>
    </row>
    <row r="54" spans="1:10" ht="60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27"/>
      <c r="J54" s="227"/>
    </row>
    <row r="55" spans="1:10" ht="210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129"/>
      <c r="J55" s="129"/>
    </row>
    <row r="56" spans="1:10" ht="135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129"/>
      <c r="J56" s="12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97"/>
      <c r="J57" s="97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A33:A36"/>
    <mergeCell ref="B33:B36"/>
    <mergeCell ref="C33:C36"/>
    <mergeCell ref="G33:G36"/>
    <mergeCell ref="B14:C14"/>
    <mergeCell ref="A15:A18"/>
    <mergeCell ref="B15:B18"/>
    <mergeCell ref="C15:C18"/>
    <mergeCell ref="A28:A31"/>
    <mergeCell ref="B28:B31"/>
    <mergeCell ref="C28:C31"/>
    <mergeCell ref="G28:G31"/>
    <mergeCell ref="A19:A22"/>
    <mergeCell ref="B19:B22"/>
    <mergeCell ref="C19:C22"/>
    <mergeCell ref="A23:A26"/>
    <mergeCell ref="A2:J2"/>
    <mergeCell ref="B4:C4"/>
    <mergeCell ref="B5:C5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A48:A51"/>
    <mergeCell ref="B48:B51"/>
    <mergeCell ref="C48:C51"/>
    <mergeCell ref="G48:G51"/>
    <mergeCell ref="A37:A40"/>
    <mergeCell ref="B37:B40"/>
    <mergeCell ref="C37:C40"/>
    <mergeCell ref="G37:G40"/>
    <mergeCell ref="A44:A47"/>
    <mergeCell ref="B44:B47"/>
    <mergeCell ref="C44:C47"/>
    <mergeCell ref="G44:G47"/>
    <mergeCell ref="F5:F40"/>
    <mergeCell ref="A6:A9"/>
    <mergeCell ref="B6:B9"/>
    <mergeCell ref="C6:C9"/>
    <mergeCell ref="I10:I13"/>
    <mergeCell ref="J10:J13"/>
    <mergeCell ref="H15:H18"/>
    <mergeCell ref="I15:I18"/>
    <mergeCell ref="J15:J18"/>
    <mergeCell ref="J19:J22"/>
    <mergeCell ref="G15:G18"/>
    <mergeCell ref="H23:H26"/>
    <mergeCell ref="I23:I26"/>
    <mergeCell ref="J23:J26"/>
    <mergeCell ref="G19:G22"/>
    <mergeCell ref="H19:H22"/>
    <mergeCell ref="I19:I22"/>
    <mergeCell ref="G23:G26"/>
    <mergeCell ref="B23:B26"/>
    <mergeCell ref="C23:C26"/>
    <mergeCell ref="B27:C27"/>
    <mergeCell ref="B32:C32"/>
    <mergeCell ref="H33:H36"/>
    <mergeCell ref="I33:I36"/>
    <mergeCell ref="J33:J36"/>
    <mergeCell ref="H28:H31"/>
    <mergeCell ref="I28:I31"/>
    <mergeCell ref="J28:J31"/>
    <mergeCell ref="H37:H40"/>
    <mergeCell ref="I37:I40"/>
    <mergeCell ref="J37:J40"/>
    <mergeCell ref="F44:F51"/>
    <mergeCell ref="I44:I47"/>
    <mergeCell ref="J44:J47"/>
    <mergeCell ref="I48:I51"/>
    <mergeCell ref="J48:J51"/>
    <mergeCell ref="H44:H47"/>
    <mergeCell ref="H48:H51"/>
  </mergeCells>
  <pageMargins left="0.70866141732283472" right="0.11811023622047245" top="0.35433070866141736" bottom="0" header="0.31496062992125984" footer="0.31496062992125984"/>
  <pageSetup paperSize="9" scale="50" fitToHeight="2" orientation="portrait" horizontalDpi="4294967294" r:id="rId1"/>
  <ignoredErrors>
    <ignoredError sqref="A28:A31 A19 A23 A37 A6 A10" twoDigitTextYear="1"/>
    <ignoredError sqref="A32 A34:A36 A14 A16:A18 A27 A41:A42 A5 A43:A51 A52:A55 A56" numberStoredAsText="1"/>
    <ignoredError sqref="A33 A15" twoDigitTextYear="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8" zoomScaleNormal="88" workbookViewId="0">
      <pane xSplit="1" ySplit="3" topLeftCell="B37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4.85546875" style="1" customWidth="1"/>
    <col min="2" max="2" width="27.28515625" style="1" customWidth="1"/>
    <col min="3" max="3" width="10.42578125" style="1" customWidth="1"/>
    <col min="4" max="4" width="22" style="1" customWidth="1"/>
    <col min="5" max="5" width="8.7109375" style="1" customWidth="1"/>
    <col min="6" max="6" width="18.85546875" style="1" customWidth="1"/>
    <col min="7" max="7" width="9.5703125" style="1" customWidth="1"/>
    <col min="8" max="8" width="33.140625" style="1" customWidth="1"/>
    <col min="9" max="9" width="6.7109375" style="1" customWidth="1"/>
    <col min="10" max="10" width="39.5703125" style="1" customWidth="1"/>
    <col min="11" max="11" width="31.42578125" bestFit="1" customWidth="1"/>
  </cols>
  <sheetData>
    <row r="1" spans="1:11" ht="60" x14ac:dyDescent="0.25">
      <c r="J1" s="8" t="s">
        <v>487</v>
      </c>
    </row>
    <row r="2" spans="1:11" ht="30" customHeight="1" x14ac:dyDescent="0.25">
      <c r="A2" s="322" t="s">
        <v>311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1" ht="60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33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45"/>
      <c r="J5" s="45"/>
    </row>
    <row r="6" spans="1:11" ht="25.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272"/>
    </row>
    <row r="7" spans="1:11" ht="47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273"/>
      <c r="K7" s="140"/>
    </row>
    <row r="8" spans="1:11" ht="32.2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273"/>
    </row>
    <row r="9" spans="1:11" ht="30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274"/>
    </row>
    <row r="10" spans="1:11" ht="32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72"/>
      <c r="J10" s="272"/>
    </row>
    <row r="11" spans="1:11" ht="36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73"/>
      <c r="J11" s="273"/>
    </row>
    <row r="12" spans="1:11" ht="34.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73"/>
      <c r="J12" s="273"/>
    </row>
    <row r="13" spans="1:11" ht="34.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274"/>
      <c r="J13" s="274"/>
    </row>
    <row r="14" spans="1:1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3"/>
      <c r="J14" s="13"/>
    </row>
    <row r="15" spans="1:11" ht="1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389</v>
      </c>
      <c r="I15" s="272"/>
      <c r="J15" s="272"/>
    </row>
    <row r="16" spans="1:11" ht="35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73"/>
      <c r="J16" s="273"/>
    </row>
    <row r="17" spans="1:10" ht="34.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73"/>
      <c r="J17" s="273"/>
    </row>
    <row r="18" spans="1:10" ht="54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274"/>
      <c r="J18" s="274"/>
    </row>
    <row r="19" spans="1:10" ht="34.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272"/>
    </row>
    <row r="20" spans="1:10" ht="44.2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273"/>
    </row>
    <row r="21" spans="1:10" ht="38.2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273"/>
    </row>
    <row r="22" spans="1:10" ht="53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274"/>
    </row>
    <row r="23" spans="1:10" ht="34.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0"/>
      <c r="J23" s="272"/>
    </row>
    <row r="24" spans="1:10" ht="42.7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1"/>
      <c r="J24" s="273"/>
    </row>
    <row r="25" spans="1:10" ht="30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1"/>
      <c r="J25" s="273"/>
    </row>
    <row r="26" spans="1:10" ht="60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2"/>
      <c r="J26" s="274"/>
    </row>
    <row r="27" spans="1:10" x14ac:dyDescent="0.25">
      <c r="A27" s="71" t="s">
        <v>23</v>
      </c>
      <c r="B27" s="308" t="s">
        <v>445</v>
      </c>
      <c r="C27" s="309"/>
      <c r="D27" s="6"/>
      <c r="E27" s="6"/>
      <c r="F27" s="276"/>
      <c r="G27" s="28">
        <f>G28</f>
        <v>5</v>
      </c>
      <c r="H27" s="73"/>
      <c r="I27" s="13"/>
      <c r="J27" s="13"/>
    </row>
    <row r="28" spans="1:10" ht="18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318"/>
      <c r="J28" s="272"/>
    </row>
    <row r="29" spans="1:10" ht="27.7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273"/>
    </row>
    <row r="30" spans="1:10" ht="14.2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273"/>
    </row>
    <row r="31" spans="1:10" ht="67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274"/>
    </row>
    <row r="32" spans="1:10" ht="31.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13"/>
      <c r="J32" s="13"/>
    </row>
    <row r="33" spans="1:10" ht="28.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318"/>
      <c r="J33" s="272"/>
    </row>
    <row r="34" spans="1:10" ht="26.2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319"/>
      <c r="J34" s="273"/>
    </row>
    <row r="35" spans="1:10" ht="24.7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319"/>
      <c r="J35" s="273"/>
    </row>
    <row r="36" spans="1:10" ht="30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320"/>
      <c r="J36" s="274"/>
    </row>
    <row r="37" spans="1:10" ht="26.2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318"/>
      <c r="J37" s="272"/>
    </row>
    <row r="38" spans="1:10" ht="21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319"/>
      <c r="J38" s="273"/>
    </row>
    <row r="39" spans="1:10" ht="25.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319"/>
      <c r="J39" s="273"/>
    </row>
    <row r="40" spans="1:10" ht="38.2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320"/>
      <c r="J40" s="274"/>
    </row>
    <row r="41" spans="1:10" ht="150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45"/>
      <c r="J41" s="45"/>
    </row>
    <row r="42" spans="1:10" s="19" customFormat="1" ht="103.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</row>
    <row r="43" spans="1:10" s="19" customFormat="1" ht="68.2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5" t="s">
        <v>472</v>
      </c>
      <c r="I44" s="272"/>
      <c r="J44" s="272"/>
    </row>
    <row r="45" spans="1:10" ht="52.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6"/>
      <c r="I45" s="273"/>
      <c r="J45" s="273"/>
    </row>
    <row r="46" spans="1:10" ht="39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6"/>
      <c r="I46" s="273"/>
      <c r="J46" s="273"/>
    </row>
    <row r="47" spans="1:10" ht="78.7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6"/>
      <c r="I47" s="274"/>
      <c r="J47" s="274"/>
    </row>
    <row r="48" spans="1:10" ht="25.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75"/>
      <c r="J48" s="275"/>
    </row>
    <row r="49" spans="1:10" ht="36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76"/>
      <c r="J49" s="276"/>
    </row>
    <row r="50" spans="1:10" ht="47.2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76"/>
      <c r="J50" s="276"/>
    </row>
    <row r="51" spans="1:10" ht="93.7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277"/>
      <c r="J51" s="277"/>
    </row>
    <row r="52" spans="1:10" ht="120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20"/>
      <c r="J54" s="220"/>
    </row>
    <row r="55" spans="1:10" ht="220.5" customHeight="1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19"/>
      <c r="J55" s="219"/>
    </row>
    <row r="56" spans="1:10" ht="127.5" customHeight="1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60" spans="1:10" ht="30" x14ac:dyDescent="0.25">
      <c r="B60" s="48" t="s">
        <v>431</v>
      </c>
    </row>
  </sheetData>
  <mergeCells count="78">
    <mergeCell ref="A2:J2"/>
    <mergeCell ref="A33:A36"/>
    <mergeCell ref="B33:B36"/>
    <mergeCell ref="C33:C36"/>
    <mergeCell ref="G33:G36"/>
    <mergeCell ref="G23:G2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C15:C18"/>
    <mergeCell ref="A44:A47"/>
    <mergeCell ref="B44:B47"/>
    <mergeCell ref="C44:C47"/>
    <mergeCell ref="G44:G47"/>
    <mergeCell ref="A48:A51"/>
    <mergeCell ref="B48:B51"/>
    <mergeCell ref="C48:C51"/>
    <mergeCell ref="G48:G51"/>
    <mergeCell ref="A23:A26"/>
    <mergeCell ref="B23:B26"/>
    <mergeCell ref="C23:C26"/>
    <mergeCell ref="A37:A40"/>
    <mergeCell ref="B37:B40"/>
    <mergeCell ref="C37:C40"/>
    <mergeCell ref="A28:A31"/>
    <mergeCell ref="B28:B31"/>
    <mergeCell ref="C28:C31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H15:H18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J33:J36"/>
    <mergeCell ref="H23:H26"/>
    <mergeCell ref="I23:I26"/>
    <mergeCell ref="J23:J26"/>
    <mergeCell ref="B27:C27"/>
    <mergeCell ref="I28:I31"/>
    <mergeCell ref="J28:J31"/>
    <mergeCell ref="G28:G31"/>
    <mergeCell ref="H28:H31"/>
    <mergeCell ref="B32:C32"/>
    <mergeCell ref="H33:H36"/>
    <mergeCell ref="I33:I36"/>
    <mergeCell ref="H37:H40"/>
    <mergeCell ref="I37:I40"/>
    <mergeCell ref="J37:J40"/>
    <mergeCell ref="F44:F51"/>
    <mergeCell ref="I44:I47"/>
    <mergeCell ref="J44:J47"/>
    <mergeCell ref="I48:I51"/>
    <mergeCell ref="J48:J51"/>
    <mergeCell ref="G37:G40"/>
    <mergeCell ref="H44:H47"/>
    <mergeCell ref="H48:H51"/>
  </mergeCells>
  <pageMargins left="0.70866141732283472" right="0.31496062992125984" top="0.35433070866141736" bottom="0.35433070866141736" header="0.31496062992125984" footer="0.31496062992125984"/>
  <pageSetup paperSize="9" scale="50" fitToHeight="2" orientation="portrait" horizontalDpi="4294967294" r:id="rId1"/>
  <ignoredErrors>
    <ignoredError sqref="A14:A18 A5 A7:A9 A11:A13 A43:A54 A55:A56" numberStoredAsText="1"/>
    <ignoredError sqref="A6 A10" twoDigitTextYear="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6" zoomScaleNormal="86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5.85546875" style="1" customWidth="1"/>
    <col min="2" max="2" width="25.42578125" style="1" customWidth="1"/>
    <col min="3" max="3" width="11.140625" style="1" customWidth="1"/>
    <col min="4" max="4" width="23.7109375" style="1" customWidth="1"/>
    <col min="5" max="5" width="11" style="1" customWidth="1"/>
    <col min="6" max="6" width="17.85546875" style="1" customWidth="1"/>
    <col min="7" max="7" width="9.85546875" style="1" customWidth="1"/>
    <col min="8" max="8" width="34.140625" style="1" customWidth="1"/>
    <col min="9" max="9" width="7.42578125" style="1" customWidth="1"/>
    <col min="10" max="10" width="41" style="1" customWidth="1"/>
    <col min="11" max="11" width="26.42578125" bestFit="1" customWidth="1"/>
  </cols>
  <sheetData>
    <row r="1" spans="1:10" ht="60" x14ac:dyDescent="0.25">
      <c r="J1" s="8" t="s">
        <v>488</v>
      </c>
    </row>
    <row r="2" spans="1:10" ht="34.5" customHeight="1" x14ac:dyDescent="0.25">
      <c r="A2" s="322" t="s">
        <v>309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60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30.7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45"/>
      <c r="J5" s="45"/>
    </row>
    <row r="6" spans="1:10" ht="30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80"/>
      <c r="J6" s="272"/>
    </row>
    <row r="7" spans="1:10" ht="32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81"/>
      <c r="J7" s="273"/>
    </row>
    <row r="8" spans="1:10" ht="37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81"/>
      <c r="J8" s="273"/>
    </row>
    <row r="9" spans="1:10" ht="27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282"/>
      <c r="J9" s="274"/>
    </row>
    <row r="10" spans="1:10" ht="32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80"/>
      <c r="J10" s="272"/>
    </row>
    <row r="11" spans="1:10" ht="39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81"/>
      <c r="J11" s="273"/>
    </row>
    <row r="12" spans="1:10" ht="35.2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81"/>
      <c r="J12" s="273"/>
    </row>
    <row r="13" spans="1:10" ht="23.2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282"/>
      <c r="J13" s="274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3"/>
      <c r="J14" s="13"/>
    </row>
    <row r="15" spans="1:10" ht="29.2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318"/>
      <c r="J15" s="272"/>
    </row>
    <row r="16" spans="1:10" ht="42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273"/>
    </row>
    <row r="17" spans="1:10" ht="33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273"/>
    </row>
    <row r="18" spans="1:10" ht="33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274"/>
    </row>
    <row r="19" spans="1:10" ht="36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272"/>
    </row>
    <row r="20" spans="1:10" ht="52.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273"/>
    </row>
    <row r="21" spans="1:10" ht="39.7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273"/>
    </row>
    <row r="22" spans="1:10" ht="39.7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274"/>
    </row>
    <row r="23" spans="1:10" ht="40.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0"/>
      <c r="J23" s="272"/>
    </row>
    <row r="24" spans="1:10" ht="43.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1"/>
      <c r="J24" s="273"/>
    </row>
    <row r="25" spans="1:10" ht="44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1"/>
      <c r="J25" s="273"/>
    </row>
    <row r="26" spans="1:10" ht="42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2"/>
      <c r="J26" s="274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</f>
        <v>5</v>
      </c>
      <c r="H27" s="73"/>
      <c r="I27" s="13"/>
      <c r="J27" s="13"/>
    </row>
    <row r="28" spans="1:10" ht="31.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318"/>
      <c r="J28" s="272"/>
    </row>
    <row r="29" spans="1:10" ht="31.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273"/>
    </row>
    <row r="30" spans="1:10" ht="31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273"/>
    </row>
    <row r="31" spans="1:10" ht="31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274"/>
    </row>
    <row r="32" spans="1:10" ht="37.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13"/>
      <c r="J32" s="13"/>
    </row>
    <row r="33" spans="1:10" ht="23.2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72"/>
      <c r="J33" s="272"/>
    </row>
    <row r="34" spans="1:10" ht="43.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73"/>
      <c r="J34" s="273"/>
    </row>
    <row r="35" spans="1:10" ht="28.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73"/>
      <c r="J35" s="273"/>
    </row>
    <row r="36" spans="1:10" ht="23.2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274"/>
      <c r="J36" s="274"/>
    </row>
    <row r="37" spans="1:10" ht="32.2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80"/>
      <c r="J37" s="272"/>
    </row>
    <row r="38" spans="1:10" ht="30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81"/>
      <c r="J38" s="273"/>
    </row>
    <row r="39" spans="1:10" ht="22.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81"/>
      <c r="J39" s="273"/>
    </row>
    <row r="40" spans="1:10" ht="24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82"/>
      <c r="J40" s="274"/>
    </row>
    <row r="41" spans="1:10" ht="150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45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9"/>
      <c r="J42" s="222"/>
    </row>
    <row r="43" spans="1:10" s="19" customFormat="1" ht="91.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ht="35.25" customHeight="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472</v>
      </c>
      <c r="I44" s="318"/>
      <c r="J44" s="272"/>
    </row>
    <row r="45" spans="1:10" ht="36.7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319"/>
      <c r="J45" s="273"/>
    </row>
    <row r="46" spans="1:10" ht="35.2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319"/>
      <c r="J46" s="273"/>
    </row>
    <row r="47" spans="1:10" ht="76.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20"/>
      <c r="J47" s="274"/>
    </row>
    <row r="48" spans="1:10" ht="38.2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98"/>
      <c r="J48" s="275"/>
    </row>
    <row r="49" spans="1:10" ht="38.2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99"/>
      <c r="J49" s="276"/>
    </row>
    <row r="50" spans="1:10" ht="48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99"/>
      <c r="J50" s="276"/>
    </row>
    <row r="51" spans="1:10" ht="69.7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00"/>
      <c r="J51" s="277"/>
    </row>
    <row r="52" spans="1:10" ht="120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90.75" customHeight="1" x14ac:dyDescent="0.25">
      <c r="A54" s="225" t="s">
        <v>66</v>
      </c>
      <c r="B54" s="222" t="s">
        <v>218</v>
      </c>
      <c r="C54" s="222" t="s">
        <v>14</v>
      </c>
      <c r="D54" s="222" t="s">
        <v>65</v>
      </c>
      <c r="E54" s="222">
        <v>0</v>
      </c>
      <c r="F54" s="222" t="s">
        <v>15</v>
      </c>
      <c r="G54" s="222">
        <v>5</v>
      </c>
      <c r="H54" s="222" t="s">
        <v>159</v>
      </c>
      <c r="I54" s="219"/>
      <c r="J54" s="219"/>
    </row>
    <row r="55" spans="1:10" ht="210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19"/>
      <c r="J55" s="219"/>
    </row>
    <row r="56" spans="1:10" ht="135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B28:B31"/>
    <mergeCell ref="C28:C31"/>
    <mergeCell ref="G28:G31"/>
    <mergeCell ref="A15:A18"/>
    <mergeCell ref="B15:B18"/>
    <mergeCell ref="C15:C18"/>
    <mergeCell ref="A19:A22"/>
    <mergeCell ref="G15:G18"/>
    <mergeCell ref="B27:C27"/>
    <mergeCell ref="G23:G26"/>
    <mergeCell ref="B19:B22"/>
    <mergeCell ref="C19:C22"/>
    <mergeCell ref="G19:G22"/>
    <mergeCell ref="A48:A51"/>
    <mergeCell ref="B48:B51"/>
    <mergeCell ref="C48:C51"/>
    <mergeCell ref="G48:G51"/>
    <mergeCell ref="A44:A47"/>
    <mergeCell ref="B44:B47"/>
    <mergeCell ref="C44:C47"/>
    <mergeCell ref="A2:J2"/>
    <mergeCell ref="A37:A40"/>
    <mergeCell ref="B37:B40"/>
    <mergeCell ref="C37:C40"/>
    <mergeCell ref="G37:G40"/>
    <mergeCell ref="A33:A36"/>
    <mergeCell ref="B33:B36"/>
    <mergeCell ref="C33:C36"/>
    <mergeCell ref="G33:G36"/>
    <mergeCell ref="B4:C4"/>
    <mergeCell ref="B5:C5"/>
    <mergeCell ref="F5:F40"/>
    <mergeCell ref="A23:A26"/>
    <mergeCell ref="B23:B26"/>
    <mergeCell ref="C23:C26"/>
    <mergeCell ref="I6:I9"/>
    <mergeCell ref="B32:C32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A6:A9"/>
    <mergeCell ref="B6:B9"/>
    <mergeCell ref="C6:C9"/>
    <mergeCell ref="B14:C14"/>
    <mergeCell ref="A28:A31"/>
    <mergeCell ref="H33:H36"/>
    <mergeCell ref="I33:I36"/>
    <mergeCell ref="J33:J36"/>
    <mergeCell ref="I15:I18"/>
    <mergeCell ref="J15:J18"/>
    <mergeCell ref="I19:I22"/>
    <mergeCell ref="J19:J22"/>
    <mergeCell ref="I28:I31"/>
    <mergeCell ref="J28:J31"/>
    <mergeCell ref="H28:H31"/>
    <mergeCell ref="H19:H22"/>
    <mergeCell ref="H15:H18"/>
    <mergeCell ref="I23:I26"/>
    <mergeCell ref="J23:J26"/>
    <mergeCell ref="H23:H26"/>
    <mergeCell ref="H37:H40"/>
    <mergeCell ref="I37:I40"/>
    <mergeCell ref="J37:J40"/>
    <mergeCell ref="F44:F51"/>
    <mergeCell ref="I44:I47"/>
    <mergeCell ref="J44:J47"/>
    <mergeCell ref="I48:I51"/>
    <mergeCell ref="J48:J51"/>
    <mergeCell ref="G44:G47"/>
    <mergeCell ref="H44:H47"/>
    <mergeCell ref="H48:H51"/>
  </mergeCells>
  <pageMargins left="0.31496062992125984" right="0.31496062992125984" top="0.55118110236220474" bottom="0.35433070866141736" header="0.31496062992125984" footer="0.31496062992125984"/>
  <pageSetup paperSize="9" scale="51" fitToHeight="2" orientation="portrait" horizontalDpi="4294967294" r:id="rId1"/>
  <ignoredErrors>
    <ignoredError sqref="A42:A51 A5 A27 A32 A34:A36 A54 A55:A56" numberStoredAsText="1"/>
    <ignoredError sqref="A6 A10:A13 A19:A26 A37:A40" twoDigitTextYear="1"/>
    <ignoredError sqref="A14:A18 A28:A31 A33 A41" twoDigitTextYear="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4" zoomScaleNormal="84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6.28515625" style="1" bestFit="1" customWidth="1"/>
    <col min="2" max="2" width="24.5703125" style="1" customWidth="1"/>
    <col min="3" max="3" width="12.140625" style="1" customWidth="1"/>
    <col min="4" max="4" width="22.5703125" style="1" customWidth="1"/>
    <col min="5" max="5" width="10.7109375" style="1" customWidth="1"/>
    <col min="6" max="6" width="16.42578125" style="1" customWidth="1"/>
    <col min="7" max="7" width="9" style="1" customWidth="1"/>
    <col min="8" max="8" width="32.140625" style="1" customWidth="1"/>
    <col min="9" max="9" width="8" style="1" customWidth="1"/>
    <col min="10" max="10" width="40.28515625" style="1" customWidth="1"/>
    <col min="11" max="11" width="29.42578125" bestFit="1" customWidth="1"/>
  </cols>
  <sheetData>
    <row r="1" spans="1:10" ht="59.25" customHeight="1" x14ac:dyDescent="0.25">
      <c r="J1" s="8" t="s">
        <v>489</v>
      </c>
    </row>
    <row r="2" spans="1:10" ht="31.5" customHeight="1" x14ac:dyDescent="0.25">
      <c r="A2" s="322" t="s">
        <v>308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74.25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2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45"/>
      <c r="J5" s="45"/>
    </row>
    <row r="6" spans="1:10" ht="30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318"/>
      <c r="J6" s="272"/>
    </row>
    <row r="7" spans="1:10" ht="31.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319"/>
      <c r="J7" s="273"/>
    </row>
    <row r="8" spans="1:10" ht="31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319"/>
      <c r="J8" s="273"/>
    </row>
    <row r="9" spans="1:10" ht="24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20"/>
      <c r="J9" s="274"/>
    </row>
    <row r="10" spans="1:10" ht="41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80"/>
      <c r="J10" s="272"/>
    </row>
    <row r="11" spans="1:10" ht="26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81"/>
      <c r="J11" s="273"/>
    </row>
    <row r="12" spans="1:10" ht="29.2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81"/>
      <c r="J12" s="273"/>
    </row>
    <row r="13" spans="1:10" ht="29.2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282"/>
      <c r="J13" s="274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3"/>
      <c r="J14" s="13"/>
    </row>
    <row r="15" spans="1:10" ht="39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318"/>
      <c r="J15" s="272"/>
    </row>
    <row r="16" spans="1:10" ht="39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319"/>
      <c r="J16" s="273"/>
    </row>
    <row r="17" spans="1:10" ht="39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319"/>
      <c r="J17" s="273"/>
    </row>
    <row r="18" spans="1:10" ht="14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20"/>
      <c r="J18" s="274"/>
    </row>
    <row r="19" spans="1:10" ht="1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272"/>
    </row>
    <row r="20" spans="1:10" ht="30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273"/>
    </row>
    <row r="21" spans="1:10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273"/>
    </row>
    <row r="22" spans="1:10" ht="107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274"/>
    </row>
    <row r="23" spans="1:10" ht="39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0"/>
      <c r="J23" s="272"/>
    </row>
    <row r="24" spans="1:10" ht="40.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1"/>
      <c r="J24" s="273"/>
    </row>
    <row r="25" spans="1:10" ht="37.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1"/>
      <c r="J25" s="273"/>
    </row>
    <row r="26" spans="1:10" ht="45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2"/>
      <c r="J26" s="274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</f>
        <v>5</v>
      </c>
      <c r="H27" s="73"/>
      <c r="I27" s="13"/>
      <c r="J27" s="13"/>
    </row>
    <row r="28" spans="1:10" ht="36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272"/>
      <c r="J28" s="272"/>
    </row>
    <row r="29" spans="1:10" ht="33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73"/>
      <c r="J29" s="273"/>
    </row>
    <row r="30" spans="1:10" ht="31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73"/>
      <c r="J30" s="273"/>
    </row>
    <row r="31" spans="1:10" ht="30.7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274"/>
      <c r="J31" s="274"/>
    </row>
    <row r="32" spans="1:10" ht="29.2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13"/>
      <c r="J32" s="13"/>
    </row>
    <row r="33" spans="1:11" ht="23.2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72"/>
      <c r="J33" s="272"/>
    </row>
    <row r="34" spans="1:11" ht="31.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73"/>
      <c r="J34" s="273"/>
    </row>
    <row r="35" spans="1:11" ht="21.7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73"/>
      <c r="J35" s="273"/>
    </row>
    <row r="36" spans="1:11" ht="22.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274"/>
      <c r="J36" s="274"/>
    </row>
    <row r="37" spans="1:11" ht="28.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80"/>
      <c r="J37" s="272"/>
    </row>
    <row r="38" spans="1:11" ht="23.2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81"/>
      <c r="J38" s="273"/>
    </row>
    <row r="39" spans="1:11" ht="25.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81"/>
      <c r="J39" s="273"/>
    </row>
    <row r="40" spans="1:11" ht="25.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82"/>
      <c r="J40" s="274"/>
    </row>
    <row r="41" spans="1:11" ht="159.7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190"/>
      <c r="J41" s="45"/>
    </row>
    <row r="42" spans="1:11" s="19" customFormat="1" ht="104.2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437</v>
      </c>
      <c r="I42" s="222"/>
      <c r="J42" s="222"/>
      <c r="K42" s="244"/>
    </row>
    <row r="43" spans="1:11" s="19" customFormat="1" ht="90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472</v>
      </c>
      <c r="I44" s="318"/>
      <c r="J44" s="272"/>
    </row>
    <row r="45" spans="1:11" ht="43.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319"/>
      <c r="J45" s="273"/>
    </row>
    <row r="46" spans="1:11" ht="34.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319"/>
      <c r="J46" s="273"/>
    </row>
    <row r="47" spans="1:11" ht="99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20"/>
      <c r="J47" s="274"/>
    </row>
    <row r="48" spans="1:11" ht="33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98"/>
      <c r="J48" s="275"/>
    </row>
    <row r="49" spans="1:11" ht="4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99"/>
      <c r="J49" s="276"/>
    </row>
    <row r="50" spans="1:11" ht="4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99"/>
      <c r="J50" s="276"/>
    </row>
    <row r="51" spans="1:11" ht="48.7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00"/>
      <c r="J51" s="277"/>
    </row>
    <row r="52" spans="1:11" ht="135" customHeight="1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180"/>
      <c r="J52" s="45"/>
      <c r="K52" s="148"/>
    </row>
    <row r="53" spans="1:11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80"/>
      <c r="J53" s="45"/>
    </row>
    <row r="54" spans="1:11" ht="75" x14ac:dyDescent="0.25">
      <c r="A54" s="223" t="s">
        <v>66</v>
      </c>
      <c r="B54" s="217" t="s">
        <v>50</v>
      </c>
      <c r="C54" s="217" t="s">
        <v>14</v>
      </c>
      <c r="D54" s="217" t="s">
        <v>65</v>
      </c>
      <c r="E54" s="217">
        <v>0</v>
      </c>
      <c r="F54" s="62" t="s">
        <v>15</v>
      </c>
      <c r="G54" s="217">
        <v>5</v>
      </c>
      <c r="H54" s="217" t="s">
        <v>159</v>
      </c>
      <c r="I54" s="220"/>
      <c r="J54" s="220"/>
    </row>
    <row r="55" spans="1:11" ht="225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19"/>
      <c r="J55" s="219"/>
    </row>
    <row r="56" spans="1:11" ht="139.5" customHeight="1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19"/>
      <c r="J56" s="219"/>
    </row>
    <row r="57" spans="1:11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1" ht="30" x14ac:dyDescent="0.25">
      <c r="B59" s="48" t="s">
        <v>431</v>
      </c>
    </row>
  </sheetData>
  <mergeCells count="78">
    <mergeCell ref="A44:A47"/>
    <mergeCell ref="B44:B47"/>
    <mergeCell ref="C44:C47"/>
    <mergeCell ref="G44:G47"/>
    <mergeCell ref="A48:A51"/>
    <mergeCell ref="B48:B51"/>
    <mergeCell ref="C48:C51"/>
    <mergeCell ref="G48:G51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8:A31"/>
    <mergeCell ref="B28:B31"/>
    <mergeCell ref="C28:C31"/>
    <mergeCell ref="G28:G31"/>
    <mergeCell ref="H28:H3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H37:H40"/>
    <mergeCell ref="I37:I40"/>
    <mergeCell ref="J37:J40"/>
    <mergeCell ref="F44:F51"/>
    <mergeCell ref="I44:I47"/>
    <mergeCell ref="J44:J47"/>
    <mergeCell ref="I48:I51"/>
    <mergeCell ref="J48:J51"/>
    <mergeCell ref="H44:H47"/>
    <mergeCell ref="H48:H51"/>
  </mergeCells>
  <pageMargins left="0.51181102362204722" right="0.51181102362204722" top="0.35433070866141736" bottom="0.35433070866141736" header="0.31496062992125984" footer="0.31496062992125984"/>
  <pageSetup paperSize="9" scale="50" fitToHeight="2" orientation="portrait" horizontalDpi="4294967294" r:id="rId1"/>
  <ignoredErrors>
    <ignoredError sqref="A5 A27 A32 A43:A51 A52:A53 A54 A41:A42" numberStoredAsText="1"/>
    <ignoredError sqref="A15:A18 A19:A26 A10:A13 A33:A40" twoDigitTextYear="1"/>
    <ignoredError sqref="A14 A6:A9 A28:A31" twoDigitTextYear="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3" zoomScaleNormal="83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5.7109375" style="1" customWidth="1"/>
    <col min="2" max="2" width="26.28515625" style="1" customWidth="1"/>
    <col min="3" max="3" width="10.5703125" style="1" customWidth="1"/>
    <col min="4" max="4" width="25.85546875" style="1" customWidth="1"/>
    <col min="5" max="5" width="12.140625" style="1" customWidth="1"/>
    <col min="6" max="6" width="20.140625" style="1" customWidth="1"/>
    <col min="7" max="7" width="9.85546875" style="1" customWidth="1"/>
    <col min="8" max="8" width="31.7109375" style="1" customWidth="1"/>
    <col min="9" max="9" width="11.5703125" style="1" bestFit="1" customWidth="1"/>
    <col min="10" max="10" width="39.42578125" style="1" customWidth="1"/>
    <col min="11" max="11" width="13" customWidth="1"/>
  </cols>
  <sheetData>
    <row r="1" spans="1:10" ht="75" x14ac:dyDescent="0.25">
      <c r="J1" s="8" t="s">
        <v>490</v>
      </c>
    </row>
    <row r="2" spans="1:10" ht="36.75" customHeight="1" x14ac:dyDescent="0.25">
      <c r="A2" s="322" t="s">
        <v>307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60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29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45"/>
      <c r="J5" s="45"/>
    </row>
    <row r="6" spans="1:10" ht="35.2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72"/>
      <c r="J6" s="272"/>
    </row>
    <row r="7" spans="1:10" ht="33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73"/>
      <c r="J7" s="273"/>
    </row>
    <row r="8" spans="1:10" ht="29.2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73"/>
      <c r="J8" s="273"/>
    </row>
    <row r="9" spans="1:10" ht="33.7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274"/>
      <c r="J9" s="274"/>
    </row>
    <row r="10" spans="1:10" ht="28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9" t="s">
        <v>441</v>
      </c>
      <c r="I10" s="280"/>
      <c r="J10" s="343"/>
    </row>
    <row r="11" spans="1:10" ht="35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9"/>
      <c r="I11" s="281"/>
      <c r="J11" s="344"/>
    </row>
    <row r="12" spans="1:10" ht="42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9"/>
      <c r="I12" s="281"/>
      <c r="J12" s="344"/>
    </row>
    <row r="13" spans="1:10" ht="25.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9"/>
      <c r="I13" s="282"/>
      <c r="J13" s="345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3"/>
      <c r="J14" s="13"/>
    </row>
    <row r="15" spans="1:10" ht="34.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272"/>
      <c r="J15" s="272"/>
    </row>
    <row r="16" spans="1:10" ht="30.7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73"/>
      <c r="J16" s="273"/>
    </row>
    <row r="17" spans="1:10" ht="29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73"/>
      <c r="J17" s="273"/>
    </row>
    <row r="18" spans="1:10" ht="47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274"/>
      <c r="J18" s="274"/>
    </row>
    <row r="19" spans="1:10" ht="44.2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272"/>
    </row>
    <row r="20" spans="1:10" ht="30.7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273"/>
    </row>
    <row r="21" spans="1:10" ht="42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273"/>
    </row>
    <row r="22" spans="1:10" ht="50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274"/>
    </row>
    <row r="23" spans="1:10" ht="52.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0"/>
      <c r="J23" s="272"/>
    </row>
    <row r="24" spans="1:10" ht="52.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1"/>
      <c r="J24" s="273"/>
    </row>
    <row r="25" spans="1:10" ht="31.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1"/>
      <c r="J25" s="273"/>
    </row>
    <row r="26" spans="1:10" ht="36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2"/>
      <c r="J26" s="274"/>
    </row>
    <row r="27" spans="1:10" ht="15" customHeight="1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</f>
        <v>5</v>
      </c>
      <c r="H27" s="68"/>
      <c r="I27" s="46"/>
      <c r="J27" s="46"/>
    </row>
    <row r="28" spans="1:10" ht="33.7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318"/>
      <c r="J28" s="272"/>
    </row>
    <row r="29" spans="1:10" ht="26.2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319"/>
      <c r="J29" s="273"/>
    </row>
    <row r="30" spans="1:10" ht="35.2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319"/>
      <c r="J30" s="273"/>
    </row>
    <row r="31" spans="1:10" ht="25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20"/>
      <c r="J31" s="274"/>
    </row>
    <row r="32" spans="1:10" ht="36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13"/>
      <c r="J32" s="13"/>
    </row>
    <row r="33" spans="1:11" ht="32.2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75"/>
      <c r="J33" s="275"/>
    </row>
    <row r="34" spans="1:11" ht="23.2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76"/>
      <c r="J34" s="276"/>
    </row>
    <row r="35" spans="1:11" ht="30.7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76"/>
      <c r="J35" s="276"/>
    </row>
    <row r="36" spans="1:11" ht="27.7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277"/>
      <c r="J36" s="277"/>
    </row>
    <row r="37" spans="1:11" ht="25.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83"/>
      <c r="J37" s="275"/>
    </row>
    <row r="38" spans="1:11" ht="31.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84"/>
      <c r="J38" s="276"/>
    </row>
    <row r="39" spans="1:11" ht="31.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84"/>
      <c r="J39" s="276"/>
    </row>
    <row r="40" spans="1:11" ht="33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85"/>
      <c r="J40" s="277"/>
    </row>
    <row r="41" spans="1:11" ht="182.2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45"/>
      <c r="J41" s="45"/>
    </row>
    <row r="42" spans="1:11" s="19" customFormat="1" ht="7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  <c r="K42" s="141"/>
    </row>
    <row r="43" spans="1:11" s="19" customFormat="1" ht="81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473</v>
      </c>
      <c r="I44" s="331"/>
      <c r="J44" s="294"/>
    </row>
    <row r="45" spans="1:11" ht="51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331"/>
      <c r="J45" s="294"/>
    </row>
    <row r="46" spans="1:11" ht="31.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331"/>
      <c r="J46" s="294"/>
    </row>
    <row r="47" spans="1:11" ht="96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31"/>
      <c r="J47" s="294"/>
    </row>
    <row r="48" spans="1:1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333"/>
      <c r="J48" s="279"/>
    </row>
    <row r="49" spans="1:10" ht="36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333"/>
      <c r="J49" s="279"/>
    </row>
    <row r="50" spans="1:10" ht="44.2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333"/>
      <c r="J50" s="279"/>
    </row>
    <row r="51" spans="1:10" ht="101.2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33"/>
      <c r="J51" s="279"/>
    </row>
    <row r="52" spans="1:10" ht="135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60" customHeight="1" x14ac:dyDescent="0.25">
      <c r="A54" s="67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62" t="s">
        <v>15</v>
      </c>
      <c r="G54" s="217">
        <v>5</v>
      </c>
      <c r="H54" s="217" t="s">
        <v>159</v>
      </c>
      <c r="I54" s="220"/>
      <c r="J54" s="220"/>
    </row>
    <row r="55" spans="1:10" ht="180" x14ac:dyDescent="0.25">
      <c r="A55" s="67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19"/>
      <c r="J55" s="219"/>
    </row>
    <row r="56" spans="1:10" ht="120" x14ac:dyDescent="0.25">
      <c r="A56" s="67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102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B37:B40"/>
    <mergeCell ref="C37:C40"/>
    <mergeCell ref="G37:G40"/>
    <mergeCell ref="H44:H47"/>
    <mergeCell ref="H48:H51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  <mergeCell ref="A2:J2"/>
    <mergeCell ref="G15:G18"/>
    <mergeCell ref="G23:G26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B32:C32"/>
    <mergeCell ref="A37:A40"/>
    <mergeCell ref="G6:G9"/>
    <mergeCell ref="H6:H9"/>
    <mergeCell ref="I6:I9"/>
    <mergeCell ref="H15:H18"/>
    <mergeCell ref="I15:I18"/>
    <mergeCell ref="H23:H26"/>
    <mergeCell ref="I23:I26"/>
    <mergeCell ref="H33:H36"/>
    <mergeCell ref="I33:I36"/>
    <mergeCell ref="C15:C18"/>
    <mergeCell ref="A23:A26"/>
    <mergeCell ref="B23:B26"/>
    <mergeCell ref="C23:C26"/>
    <mergeCell ref="A28:A31"/>
    <mergeCell ref="J6:J9"/>
    <mergeCell ref="A10:A13"/>
    <mergeCell ref="B10:B13"/>
    <mergeCell ref="C10:C13"/>
    <mergeCell ref="G10:G13"/>
    <mergeCell ref="H10:H13"/>
    <mergeCell ref="I10:I13"/>
    <mergeCell ref="J10:J13"/>
    <mergeCell ref="J15:J18"/>
    <mergeCell ref="A19:A22"/>
    <mergeCell ref="B19:B22"/>
    <mergeCell ref="C19:C22"/>
    <mergeCell ref="G19:G22"/>
    <mergeCell ref="H19:H22"/>
    <mergeCell ref="I19:I22"/>
    <mergeCell ref="J19:J22"/>
    <mergeCell ref="J23:J26"/>
    <mergeCell ref="B27:C27"/>
    <mergeCell ref="B28:B31"/>
    <mergeCell ref="C28:C31"/>
    <mergeCell ref="G28:G31"/>
    <mergeCell ref="J28:J31"/>
    <mergeCell ref="I28:I31"/>
    <mergeCell ref="H28:H31"/>
    <mergeCell ref="I48:I51"/>
    <mergeCell ref="J48:J51"/>
    <mergeCell ref="J33:J36"/>
    <mergeCell ref="H37:H40"/>
    <mergeCell ref="I37:I40"/>
    <mergeCell ref="J37:J40"/>
    <mergeCell ref="I44:I47"/>
    <mergeCell ref="J44:J47"/>
  </mergeCells>
  <pageMargins left="0" right="0" top="0.35433070866141736" bottom="0.55118110236220474" header="0.31496062992125984" footer="0.31496062992125984"/>
  <pageSetup paperSize="9" scale="51" fitToHeight="2" orientation="portrait" horizontalDpi="4294967294" r:id="rId1"/>
  <ignoredErrors>
    <ignoredError sqref="A43:A53 A5 A7:A9 A11:A14 A54 A27 A32 A55:A56" numberStoredAsText="1"/>
    <ignoredError sqref="A6 A10" twoDigitTextYear="1" numberStoredAsText="1"/>
    <ignoredError sqref="A15 A2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7" zoomScaleNormal="87" workbookViewId="0">
      <pane xSplit="1" ySplit="3" topLeftCell="B31" activePane="bottomRight" state="frozen"/>
      <selection activeCell="N55" sqref="N55"/>
      <selection pane="topRight" activeCell="N55" sqref="N55"/>
      <selection pane="bottomLeft" activeCell="N55" sqref="N55"/>
      <selection pane="bottomRight" activeCell="O8" sqref="O8"/>
    </sheetView>
  </sheetViews>
  <sheetFormatPr defaultRowHeight="15" x14ac:dyDescent="0.25"/>
  <cols>
    <col min="1" max="1" width="5.42578125" style="94" customWidth="1"/>
    <col min="2" max="2" width="29.85546875" style="81" customWidth="1"/>
    <col min="3" max="3" width="11.28515625" style="81" customWidth="1"/>
    <col min="4" max="4" width="25.5703125" style="81" customWidth="1"/>
    <col min="5" max="5" width="12" style="81" customWidth="1"/>
    <col min="6" max="6" width="18.7109375" style="81" customWidth="1"/>
    <col min="7" max="7" width="11.42578125" style="81" customWidth="1"/>
    <col min="8" max="8" width="33.5703125" style="81" customWidth="1"/>
    <col min="9" max="9" width="8.42578125" style="81" customWidth="1"/>
    <col min="10" max="10" width="41.85546875" style="81" customWidth="1"/>
    <col min="11" max="11" width="12.140625" style="24" bestFit="1" customWidth="1"/>
  </cols>
  <sheetData>
    <row r="1" spans="1:11" ht="56.25" customHeight="1" x14ac:dyDescent="0.25">
      <c r="J1" s="76" t="s">
        <v>477</v>
      </c>
    </row>
    <row r="2" spans="1:11" ht="39" customHeight="1" x14ac:dyDescent="0.25">
      <c r="A2" s="307" t="s">
        <v>321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1" ht="45" x14ac:dyDescent="0.25">
      <c r="A3" s="225" t="s">
        <v>0</v>
      </c>
      <c r="B3" s="222" t="s">
        <v>1</v>
      </c>
      <c r="C3" s="222" t="s">
        <v>2</v>
      </c>
      <c r="D3" s="222" t="s">
        <v>33</v>
      </c>
      <c r="E3" s="222" t="s">
        <v>3</v>
      </c>
      <c r="F3" s="222" t="s">
        <v>4</v>
      </c>
      <c r="G3" s="222" t="s">
        <v>5</v>
      </c>
      <c r="H3" s="235" t="s">
        <v>42</v>
      </c>
      <c r="I3" s="222" t="s">
        <v>6</v>
      </c>
      <c r="J3" s="222" t="s">
        <v>7</v>
      </c>
    </row>
    <row r="4" spans="1:11" ht="37.5" customHeight="1" x14ac:dyDescent="0.25">
      <c r="A4" s="225">
        <v>1</v>
      </c>
      <c r="B4" s="287" t="s">
        <v>8</v>
      </c>
      <c r="C4" s="288"/>
      <c r="D4" s="222"/>
      <c r="E4" s="222">
        <v>100</v>
      </c>
      <c r="F4" s="68"/>
      <c r="G4" s="222">
        <f>G5+G14+G27+G32</f>
        <v>40</v>
      </c>
      <c r="H4" s="73"/>
      <c r="I4" s="222"/>
      <c r="J4" s="222"/>
    </row>
    <row r="5" spans="1:11" x14ac:dyDescent="0.25">
      <c r="A5" s="223" t="s">
        <v>21</v>
      </c>
      <c r="B5" s="308" t="s">
        <v>145</v>
      </c>
      <c r="C5" s="309"/>
      <c r="D5" s="222"/>
      <c r="E5" s="222"/>
      <c r="F5" s="275" t="s">
        <v>19</v>
      </c>
      <c r="G5" s="217">
        <f>G6+G10</f>
        <v>10</v>
      </c>
      <c r="H5" s="73"/>
      <c r="I5" s="222"/>
      <c r="J5" s="222"/>
    </row>
    <row r="6" spans="1:11" s="19" customFormat="1" ht="21.75" customHeight="1" x14ac:dyDescent="0.25">
      <c r="A6" s="301" t="s">
        <v>67</v>
      </c>
      <c r="B6" s="279" t="s">
        <v>128</v>
      </c>
      <c r="C6" s="279" t="s">
        <v>9</v>
      </c>
      <c r="D6" s="235" t="s">
        <v>34</v>
      </c>
      <c r="E6" s="235" t="s">
        <v>146</v>
      </c>
      <c r="F6" s="276"/>
      <c r="G6" s="279">
        <v>5</v>
      </c>
      <c r="H6" s="279" t="s">
        <v>416</v>
      </c>
      <c r="I6" s="275"/>
      <c r="J6" s="275"/>
      <c r="K6" s="237"/>
    </row>
    <row r="7" spans="1:11" s="19" customFormat="1" x14ac:dyDescent="0.25">
      <c r="A7" s="302"/>
      <c r="B7" s="279"/>
      <c r="C7" s="279"/>
      <c r="D7" s="235" t="s">
        <v>35</v>
      </c>
      <c r="E7" s="235" t="s">
        <v>39</v>
      </c>
      <c r="F7" s="276"/>
      <c r="G7" s="279"/>
      <c r="H7" s="279"/>
      <c r="I7" s="276"/>
      <c r="J7" s="276"/>
      <c r="K7" s="237"/>
    </row>
    <row r="8" spans="1:11" s="19" customFormat="1" ht="27" customHeight="1" x14ac:dyDescent="0.25">
      <c r="A8" s="302"/>
      <c r="B8" s="279"/>
      <c r="C8" s="279"/>
      <c r="D8" s="235" t="s">
        <v>36</v>
      </c>
      <c r="E8" s="235" t="s">
        <v>147</v>
      </c>
      <c r="F8" s="276"/>
      <c r="G8" s="279"/>
      <c r="H8" s="279"/>
      <c r="I8" s="276"/>
      <c r="J8" s="276"/>
      <c r="K8" s="237"/>
    </row>
    <row r="9" spans="1:11" s="19" customFormat="1" ht="56.25" customHeight="1" x14ac:dyDescent="0.25">
      <c r="A9" s="303"/>
      <c r="B9" s="279"/>
      <c r="C9" s="279"/>
      <c r="D9" s="235" t="s">
        <v>37</v>
      </c>
      <c r="E9" s="235" t="s">
        <v>41</v>
      </c>
      <c r="F9" s="276"/>
      <c r="G9" s="279"/>
      <c r="H9" s="279"/>
      <c r="I9" s="277"/>
      <c r="J9" s="277"/>
      <c r="K9" s="237"/>
    </row>
    <row r="10" spans="1:11" s="19" customFormat="1" ht="29.25" customHeight="1" x14ac:dyDescent="0.25">
      <c r="A10" s="301" t="s">
        <v>68</v>
      </c>
      <c r="B10" s="279" t="s">
        <v>127</v>
      </c>
      <c r="C10" s="279" t="s">
        <v>9</v>
      </c>
      <c r="D10" s="235" t="s">
        <v>34</v>
      </c>
      <c r="E10" s="235" t="s">
        <v>146</v>
      </c>
      <c r="F10" s="276"/>
      <c r="G10" s="279">
        <v>5</v>
      </c>
      <c r="H10" s="278" t="s">
        <v>434</v>
      </c>
      <c r="I10" s="283"/>
      <c r="J10" s="275"/>
      <c r="K10" s="237"/>
    </row>
    <row r="11" spans="1:11" s="19" customFormat="1" x14ac:dyDescent="0.25">
      <c r="A11" s="302"/>
      <c r="B11" s="279"/>
      <c r="C11" s="279"/>
      <c r="D11" s="235" t="s">
        <v>35</v>
      </c>
      <c r="E11" s="235" t="s">
        <v>39</v>
      </c>
      <c r="F11" s="276"/>
      <c r="G11" s="279"/>
      <c r="H11" s="278"/>
      <c r="I11" s="284"/>
      <c r="J11" s="276"/>
      <c r="K11" s="237"/>
    </row>
    <row r="12" spans="1:11" s="19" customFormat="1" ht="16.5" customHeight="1" x14ac:dyDescent="0.25">
      <c r="A12" s="302"/>
      <c r="B12" s="279"/>
      <c r="C12" s="279"/>
      <c r="D12" s="235" t="s">
        <v>36</v>
      </c>
      <c r="E12" s="235" t="s">
        <v>147</v>
      </c>
      <c r="F12" s="276"/>
      <c r="G12" s="279"/>
      <c r="H12" s="278"/>
      <c r="I12" s="284"/>
      <c r="J12" s="276"/>
      <c r="K12" s="237"/>
    </row>
    <row r="13" spans="1:11" s="19" customFormat="1" ht="63.75" customHeight="1" x14ac:dyDescent="0.25">
      <c r="A13" s="303"/>
      <c r="B13" s="279"/>
      <c r="C13" s="279"/>
      <c r="D13" s="235" t="s">
        <v>37</v>
      </c>
      <c r="E13" s="235" t="s">
        <v>41</v>
      </c>
      <c r="F13" s="276"/>
      <c r="G13" s="279"/>
      <c r="H13" s="278"/>
      <c r="I13" s="285"/>
      <c r="J13" s="277"/>
      <c r="K13" s="237"/>
    </row>
    <row r="14" spans="1:11" x14ac:dyDescent="0.25">
      <c r="A14" s="223" t="s">
        <v>22</v>
      </c>
      <c r="B14" s="305" t="s">
        <v>130</v>
      </c>
      <c r="C14" s="306"/>
      <c r="D14" s="235"/>
      <c r="E14" s="235"/>
      <c r="F14" s="276"/>
      <c r="G14" s="222">
        <f>G15+G19+G23</f>
        <v>15</v>
      </c>
      <c r="H14" s="73"/>
      <c r="I14" s="73"/>
      <c r="J14" s="73"/>
    </row>
    <row r="15" spans="1:11" ht="24.75" customHeight="1" x14ac:dyDescent="0.25">
      <c r="A15" s="301" t="s">
        <v>43</v>
      </c>
      <c r="B15" s="275" t="s">
        <v>129</v>
      </c>
      <c r="C15" s="275" t="s">
        <v>9</v>
      </c>
      <c r="D15" s="235" t="s">
        <v>34</v>
      </c>
      <c r="E15" s="235" t="s">
        <v>146</v>
      </c>
      <c r="F15" s="276"/>
      <c r="G15" s="275">
        <v>5</v>
      </c>
      <c r="H15" s="279" t="s">
        <v>385</v>
      </c>
      <c r="I15" s="298"/>
      <c r="J15" s="275"/>
    </row>
    <row r="16" spans="1:11" ht="36" customHeight="1" x14ac:dyDescent="0.25">
      <c r="A16" s="302"/>
      <c r="B16" s="276"/>
      <c r="C16" s="276"/>
      <c r="D16" s="235" t="s">
        <v>35</v>
      </c>
      <c r="E16" s="235" t="s">
        <v>39</v>
      </c>
      <c r="F16" s="276"/>
      <c r="G16" s="276"/>
      <c r="H16" s="279"/>
      <c r="I16" s="299"/>
      <c r="J16" s="276"/>
    </row>
    <row r="17" spans="1:10" ht="27" customHeight="1" x14ac:dyDescent="0.25">
      <c r="A17" s="302"/>
      <c r="B17" s="276"/>
      <c r="C17" s="276"/>
      <c r="D17" s="235" t="s">
        <v>36</v>
      </c>
      <c r="E17" s="235" t="s">
        <v>147</v>
      </c>
      <c r="F17" s="276"/>
      <c r="G17" s="276"/>
      <c r="H17" s="279"/>
      <c r="I17" s="299"/>
      <c r="J17" s="276"/>
    </row>
    <row r="18" spans="1:10" ht="29.25" customHeight="1" x14ac:dyDescent="0.25">
      <c r="A18" s="303"/>
      <c r="B18" s="277"/>
      <c r="C18" s="277"/>
      <c r="D18" s="235" t="s">
        <v>37</v>
      </c>
      <c r="E18" s="235" t="s">
        <v>112</v>
      </c>
      <c r="F18" s="276"/>
      <c r="G18" s="277"/>
      <c r="H18" s="279"/>
      <c r="I18" s="300"/>
      <c r="J18" s="277"/>
    </row>
    <row r="19" spans="1:10" ht="45" customHeight="1" x14ac:dyDescent="0.25">
      <c r="A19" s="301" t="s">
        <v>44</v>
      </c>
      <c r="B19" s="275" t="s">
        <v>17</v>
      </c>
      <c r="C19" s="275" t="s">
        <v>9</v>
      </c>
      <c r="D19" s="235" t="s">
        <v>34</v>
      </c>
      <c r="E19" s="235" t="s">
        <v>138</v>
      </c>
      <c r="F19" s="276"/>
      <c r="G19" s="275">
        <v>5</v>
      </c>
      <c r="H19" s="279" t="s">
        <v>323</v>
      </c>
      <c r="I19" s="283"/>
      <c r="J19" s="275"/>
    </row>
    <row r="20" spans="1:10" ht="35.25" customHeight="1" x14ac:dyDescent="0.25">
      <c r="A20" s="302"/>
      <c r="B20" s="276"/>
      <c r="C20" s="276"/>
      <c r="D20" s="235" t="s">
        <v>35</v>
      </c>
      <c r="E20" s="235" t="s">
        <v>148</v>
      </c>
      <c r="F20" s="276"/>
      <c r="G20" s="276"/>
      <c r="H20" s="279"/>
      <c r="I20" s="284"/>
      <c r="J20" s="276"/>
    </row>
    <row r="21" spans="1:10" ht="28.5" customHeight="1" x14ac:dyDescent="0.25">
      <c r="A21" s="302"/>
      <c r="B21" s="276"/>
      <c r="C21" s="276"/>
      <c r="D21" s="235" t="s">
        <v>36</v>
      </c>
      <c r="E21" s="235" t="s">
        <v>149</v>
      </c>
      <c r="F21" s="276"/>
      <c r="G21" s="276"/>
      <c r="H21" s="279"/>
      <c r="I21" s="284"/>
      <c r="J21" s="276"/>
    </row>
    <row r="22" spans="1:10" ht="36" customHeight="1" x14ac:dyDescent="0.25">
      <c r="A22" s="303"/>
      <c r="B22" s="277"/>
      <c r="C22" s="277"/>
      <c r="D22" s="235" t="s">
        <v>37</v>
      </c>
      <c r="E22" s="235" t="s">
        <v>112</v>
      </c>
      <c r="F22" s="276"/>
      <c r="G22" s="277"/>
      <c r="H22" s="279"/>
      <c r="I22" s="285"/>
      <c r="J22" s="277"/>
    </row>
    <row r="23" spans="1:10" ht="30" customHeight="1" x14ac:dyDescent="0.25">
      <c r="A23" s="301" t="s">
        <v>45</v>
      </c>
      <c r="B23" s="275" t="s">
        <v>18</v>
      </c>
      <c r="C23" s="275" t="s">
        <v>9</v>
      </c>
      <c r="D23" s="235" t="s">
        <v>34</v>
      </c>
      <c r="E23" s="235" t="s">
        <v>138</v>
      </c>
      <c r="F23" s="276"/>
      <c r="G23" s="279">
        <v>5</v>
      </c>
      <c r="H23" s="279" t="s">
        <v>324</v>
      </c>
      <c r="I23" s="283"/>
      <c r="J23" s="275"/>
    </row>
    <row r="24" spans="1:10" ht="45.75" customHeight="1" x14ac:dyDescent="0.25">
      <c r="A24" s="302"/>
      <c r="B24" s="276"/>
      <c r="C24" s="276"/>
      <c r="D24" s="235" t="s">
        <v>35</v>
      </c>
      <c r="E24" s="235" t="s">
        <v>148</v>
      </c>
      <c r="F24" s="276"/>
      <c r="G24" s="279"/>
      <c r="H24" s="279"/>
      <c r="I24" s="284"/>
      <c r="J24" s="276"/>
    </row>
    <row r="25" spans="1:10" ht="28.5" customHeight="1" x14ac:dyDescent="0.25">
      <c r="A25" s="302"/>
      <c r="B25" s="276"/>
      <c r="C25" s="276"/>
      <c r="D25" s="235" t="s">
        <v>36</v>
      </c>
      <c r="E25" s="235" t="s">
        <v>149</v>
      </c>
      <c r="F25" s="276"/>
      <c r="G25" s="279"/>
      <c r="H25" s="279"/>
      <c r="I25" s="284"/>
      <c r="J25" s="276"/>
    </row>
    <row r="26" spans="1:10" ht="44.25" customHeight="1" x14ac:dyDescent="0.25">
      <c r="A26" s="303"/>
      <c r="B26" s="277"/>
      <c r="C26" s="277"/>
      <c r="D26" s="235" t="s">
        <v>37</v>
      </c>
      <c r="E26" s="235" t="s">
        <v>112</v>
      </c>
      <c r="F26" s="276"/>
      <c r="G26" s="279"/>
      <c r="H26" s="279"/>
      <c r="I26" s="285"/>
      <c r="J26" s="277"/>
    </row>
    <row r="27" spans="1:10" x14ac:dyDescent="0.25">
      <c r="A27" s="224" t="s">
        <v>23</v>
      </c>
      <c r="B27" s="308" t="s">
        <v>154</v>
      </c>
      <c r="C27" s="309"/>
      <c r="D27" s="235"/>
      <c r="E27" s="235"/>
      <c r="F27" s="276"/>
      <c r="G27" s="222">
        <f>G28</f>
        <v>5</v>
      </c>
      <c r="H27" s="275" t="s">
        <v>421</v>
      </c>
      <c r="I27" s="275"/>
      <c r="J27" s="275"/>
    </row>
    <row r="28" spans="1:10" ht="13.5" customHeight="1" x14ac:dyDescent="0.25">
      <c r="A28" s="301" t="s">
        <v>132</v>
      </c>
      <c r="B28" s="275" t="s">
        <v>131</v>
      </c>
      <c r="C28" s="275" t="s">
        <v>9</v>
      </c>
      <c r="D28" s="235" t="s">
        <v>34</v>
      </c>
      <c r="E28" s="235" t="s">
        <v>146</v>
      </c>
      <c r="F28" s="276"/>
      <c r="G28" s="279">
        <v>5</v>
      </c>
      <c r="H28" s="276"/>
      <c r="I28" s="276"/>
      <c r="J28" s="276"/>
    </row>
    <row r="29" spans="1:10" ht="36.75" customHeight="1" x14ac:dyDescent="0.25">
      <c r="A29" s="302"/>
      <c r="B29" s="276"/>
      <c r="C29" s="276"/>
      <c r="D29" s="235" t="s">
        <v>35</v>
      </c>
      <c r="E29" s="235" t="s">
        <v>39</v>
      </c>
      <c r="F29" s="276"/>
      <c r="G29" s="279"/>
      <c r="H29" s="276"/>
      <c r="I29" s="276"/>
      <c r="J29" s="276"/>
    </row>
    <row r="30" spans="1:10" ht="21.75" customHeight="1" x14ac:dyDescent="0.25">
      <c r="A30" s="302"/>
      <c r="B30" s="276"/>
      <c r="C30" s="276"/>
      <c r="D30" s="235" t="s">
        <v>36</v>
      </c>
      <c r="E30" s="235" t="s">
        <v>147</v>
      </c>
      <c r="F30" s="276"/>
      <c r="G30" s="279"/>
      <c r="H30" s="276"/>
      <c r="I30" s="276"/>
      <c r="J30" s="276"/>
    </row>
    <row r="31" spans="1:10" ht="32.25" customHeight="1" x14ac:dyDescent="0.25">
      <c r="A31" s="303"/>
      <c r="B31" s="277"/>
      <c r="C31" s="277"/>
      <c r="D31" s="235" t="s">
        <v>37</v>
      </c>
      <c r="E31" s="235" t="s">
        <v>41</v>
      </c>
      <c r="F31" s="276"/>
      <c r="G31" s="279"/>
      <c r="H31" s="277"/>
      <c r="I31" s="277"/>
      <c r="J31" s="277"/>
    </row>
    <row r="32" spans="1:10" x14ac:dyDescent="0.25">
      <c r="A32" s="225" t="s">
        <v>24</v>
      </c>
      <c r="B32" s="310" t="s">
        <v>134</v>
      </c>
      <c r="C32" s="311"/>
      <c r="D32" s="235"/>
      <c r="E32" s="235"/>
      <c r="F32" s="276"/>
      <c r="G32" s="222">
        <f>G33+G37</f>
        <v>10</v>
      </c>
      <c r="H32" s="73"/>
      <c r="I32" s="73"/>
      <c r="J32" s="73"/>
    </row>
    <row r="33" spans="1:11" x14ac:dyDescent="0.25">
      <c r="A33" s="304" t="s">
        <v>135</v>
      </c>
      <c r="B33" s="279" t="s">
        <v>137</v>
      </c>
      <c r="C33" s="279" t="s">
        <v>9</v>
      </c>
      <c r="D33" s="235" t="s">
        <v>34</v>
      </c>
      <c r="E33" s="235" t="s">
        <v>146</v>
      </c>
      <c r="F33" s="276"/>
      <c r="G33" s="279">
        <v>5</v>
      </c>
      <c r="H33" s="279" t="s">
        <v>422</v>
      </c>
      <c r="I33" s="275"/>
      <c r="J33" s="275"/>
    </row>
    <row r="34" spans="1:11" ht="18.75" customHeight="1" x14ac:dyDescent="0.25">
      <c r="A34" s="304"/>
      <c r="B34" s="279"/>
      <c r="C34" s="279"/>
      <c r="D34" s="235" t="s">
        <v>35</v>
      </c>
      <c r="E34" s="235" t="s">
        <v>39</v>
      </c>
      <c r="F34" s="276"/>
      <c r="G34" s="279"/>
      <c r="H34" s="279"/>
      <c r="I34" s="276"/>
      <c r="J34" s="276"/>
    </row>
    <row r="35" spans="1:11" ht="24.75" customHeight="1" x14ac:dyDescent="0.25">
      <c r="A35" s="304"/>
      <c r="B35" s="279"/>
      <c r="C35" s="279"/>
      <c r="D35" s="235" t="s">
        <v>36</v>
      </c>
      <c r="E35" s="235" t="s">
        <v>147</v>
      </c>
      <c r="F35" s="276"/>
      <c r="G35" s="279"/>
      <c r="H35" s="279"/>
      <c r="I35" s="276"/>
      <c r="J35" s="276"/>
    </row>
    <row r="36" spans="1:11" ht="36.75" customHeight="1" x14ac:dyDescent="0.25">
      <c r="A36" s="304"/>
      <c r="B36" s="279"/>
      <c r="C36" s="279"/>
      <c r="D36" s="235" t="s">
        <v>37</v>
      </c>
      <c r="E36" s="235" t="s">
        <v>41</v>
      </c>
      <c r="F36" s="276"/>
      <c r="G36" s="279"/>
      <c r="H36" s="279"/>
      <c r="I36" s="277"/>
      <c r="J36" s="277"/>
    </row>
    <row r="37" spans="1:11" ht="16.5" customHeight="1" x14ac:dyDescent="0.25">
      <c r="A37" s="301" t="s">
        <v>136</v>
      </c>
      <c r="B37" s="279" t="s">
        <v>126</v>
      </c>
      <c r="C37" s="279" t="s">
        <v>9</v>
      </c>
      <c r="D37" s="235" t="s">
        <v>34</v>
      </c>
      <c r="E37" s="235" t="s">
        <v>146</v>
      </c>
      <c r="F37" s="276"/>
      <c r="G37" s="279">
        <v>5</v>
      </c>
      <c r="H37" s="279" t="s">
        <v>423</v>
      </c>
      <c r="I37" s="298"/>
      <c r="J37" s="275"/>
    </row>
    <row r="38" spans="1:11" ht="16.5" customHeight="1" x14ac:dyDescent="0.25">
      <c r="A38" s="302"/>
      <c r="B38" s="279"/>
      <c r="C38" s="279"/>
      <c r="D38" s="235" t="s">
        <v>35</v>
      </c>
      <c r="E38" s="235" t="s">
        <v>39</v>
      </c>
      <c r="F38" s="276"/>
      <c r="G38" s="279"/>
      <c r="H38" s="279"/>
      <c r="I38" s="299"/>
      <c r="J38" s="276"/>
    </row>
    <row r="39" spans="1:11" ht="16.5" customHeight="1" x14ac:dyDescent="0.25">
      <c r="A39" s="302"/>
      <c r="B39" s="279"/>
      <c r="C39" s="279"/>
      <c r="D39" s="235" t="s">
        <v>36</v>
      </c>
      <c r="E39" s="235" t="s">
        <v>147</v>
      </c>
      <c r="F39" s="276"/>
      <c r="G39" s="279"/>
      <c r="H39" s="279"/>
      <c r="I39" s="299"/>
      <c r="J39" s="276"/>
    </row>
    <row r="40" spans="1:11" ht="46.5" customHeight="1" x14ac:dyDescent="0.25">
      <c r="A40" s="303"/>
      <c r="B40" s="279"/>
      <c r="C40" s="279"/>
      <c r="D40" s="235" t="s">
        <v>37</v>
      </c>
      <c r="E40" s="235" t="s">
        <v>41</v>
      </c>
      <c r="F40" s="277"/>
      <c r="G40" s="279"/>
      <c r="H40" s="279"/>
      <c r="I40" s="300"/>
      <c r="J40" s="277"/>
    </row>
    <row r="41" spans="1:11" ht="150" x14ac:dyDescent="0.25">
      <c r="A41" s="225" t="s">
        <v>25</v>
      </c>
      <c r="B41" s="222" t="s">
        <v>10</v>
      </c>
      <c r="C41" s="222" t="s">
        <v>9</v>
      </c>
      <c r="D41" s="222" t="s">
        <v>65</v>
      </c>
      <c r="E41" s="222" t="s">
        <v>138</v>
      </c>
      <c r="F41" s="222" t="s">
        <v>20</v>
      </c>
      <c r="G41" s="222">
        <v>10</v>
      </c>
      <c r="H41" s="76" t="s">
        <v>325</v>
      </c>
      <c r="I41" s="222"/>
      <c r="J41" s="222"/>
    </row>
    <row r="42" spans="1:11" ht="108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437</v>
      </c>
      <c r="I42" s="222"/>
      <c r="J42" s="222"/>
    </row>
    <row r="43" spans="1:11" s="19" customFormat="1" ht="84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v>10</v>
      </c>
      <c r="H43" s="81"/>
      <c r="I43" s="73"/>
      <c r="J43" s="73"/>
      <c r="K43" s="237"/>
    </row>
    <row r="44" spans="1:11" ht="15" customHeight="1" x14ac:dyDescent="0.25">
      <c r="A44" s="301" t="s">
        <v>28</v>
      </c>
      <c r="B44" s="275" t="s">
        <v>471</v>
      </c>
      <c r="C44" s="275" t="s">
        <v>13</v>
      </c>
      <c r="D44" s="235" t="s">
        <v>34</v>
      </c>
      <c r="E44" s="235" t="s">
        <v>141</v>
      </c>
      <c r="F44" s="275" t="s">
        <v>15</v>
      </c>
      <c r="G44" s="275">
        <v>5</v>
      </c>
      <c r="H44" s="275" t="s">
        <v>472</v>
      </c>
      <c r="I44" s="283"/>
      <c r="J44" s="275"/>
    </row>
    <row r="45" spans="1:11" x14ac:dyDescent="0.25">
      <c r="A45" s="302"/>
      <c r="B45" s="276"/>
      <c r="C45" s="276"/>
      <c r="D45" s="235" t="s">
        <v>35</v>
      </c>
      <c r="E45" s="235" t="s">
        <v>142</v>
      </c>
      <c r="F45" s="276"/>
      <c r="G45" s="276"/>
      <c r="H45" s="276"/>
      <c r="I45" s="284"/>
      <c r="J45" s="276"/>
    </row>
    <row r="46" spans="1:11" x14ac:dyDescent="0.25">
      <c r="A46" s="302"/>
      <c r="B46" s="276"/>
      <c r="C46" s="276"/>
      <c r="D46" s="235" t="s">
        <v>36</v>
      </c>
      <c r="E46" s="235" t="s">
        <v>143</v>
      </c>
      <c r="F46" s="276"/>
      <c r="G46" s="276"/>
      <c r="H46" s="276"/>
      <c r="I46" s="284"/>
      <c r="J46" s="276"/>
    </row>
    <row r="47" spans="1:11" ht="149.25" customHeight="1" x14ac:dyDescent="0.25">
      <c r="A47" s="303"/>
      <c r="B47" s="277"/>
      <c r="C47" s="277"/>
      <c r="D47" s="235" t="s">
        <v>37</v>
      </c>
      <c r="E47" s="235" t="s">
        <v>144</v>
      </c>
      <c r="F47" s="276"/>
      <c r="G47" s="277"/>
      <c r="H47" s="277"/>
      <c r="I47" s="285"/>
      <c r="J47" s="277"/>
    </row>
    <row r="48" spans="1:11" ht="15" customHeight="1" x14ac:dyDescent="0.25">
      <c r="A48" s="301" t="s">
        <v>29</v>
      </c>
      <c r="B48" s="275" t="s">
        <v>403</v>
      </c>
      <c r="C48" s="275" t="s">
        <v>13</v>
      </c>
      <c r="D48" s="235" t="s">
        <v>34</v>
      </c>
      <c r="E48" s="235" t="s">
        <v>141</v>
      </c>
      <c r="F48" s="276"/>
      <c r="G48" s="275">
        <v>5</v>
      </c>
      <c r="H48" s="275" t="s">
        <v>401</v>
      </c>
      <c r="I48" s="298"/>
      <c r="J48" s="275"/>
    </row>
    <row r="49" spans="1:10" x14ac:dyDescent="0.25">
      <c r="A49" s="302"/>
      <c r="B49" s="276"/>
      <c r="C49" s="276"/>
      <c r="D49" s="235" t="s">
        <v>35</v>
      </c>
      <c r="E49" s="235" t="s">
        <v>142</v>
      </c>
      <c r="F49" s="276"/>
      <c r="G49" s="276"/>
      <c r="H49" s="276"/>
      <c r="I49" s="299"/>
      <c r="J49" s="276"/>
    </row>
    <row r="50" spans="1:10" x14ac:dyDescent="0.25">
      <c r="A50" s="302"/>
      <c r="B50" s="276"/>
      <c r="C50" s="276"/>
      <c r="D50" s="235" t="s">
        <v>36</v>
      </c>
      <c r="E50" s="235" t="s">
        <v>143</v>
      </c>
      <c r="F50" s="276"/>
      <c r="G50" s="276"/>
      <c r="H50" s="276"/>
      <c r="I50" s="299"/>
      <c r="J50" s="276"/>
    </row>
    <row r="51" spans="1:10" ht="117.75" customHeight="1" x14ac:dyDescent="0.25">
      <c r="A51" s="303"/>
      <c r="B51" s="277"/>
      <c r="C51" s="277"/>
      <c r="D51" s="235" t="s">
        <v>37</v>
      </c>
      <c r="E51" s="235" t="s">
        <v>144</v>
      </c>
      <c r="F51" s="277"/>
      <c r="G51" s="277"/>
      <c r="H51" s="277"/>
      <c r="I51" s="300"/>
      <c r="J51" s="277"/>
    </row>
    <row r="52" spans="1:10" ht="120" x14ac:dyDescent="0.25">
      <c r="A52" s="225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222"/>
      <c r="J52" s="222"/>
    </row>
    <row r="53" spans="1:10" ht="127.5" customHeight="1" x14ac:dyDescent="0.25">
      <c r="A53" s="225" t="s">
        <v>31</v>
      </c>
      <c r="B53" s="222" t="s">
        <v>151</v>
      </c>
      <c r="C53" s="222" t="s">
        <v>9</v>
      </c>
      <c r="D53" s="222" t="s">
        <v>65</v>
      </c>
      <c r="E53" s="222">
        <v>20</v>
      </c>
      <c r="F53" s="222" t="s">
        <v>15</v>
      </c>
      <c r="G53" s="222">
        <v>10</v>
      </c>
      <c r="H53" s="217" t="s">
        <v>152</v>
      </c>
      <c r="I53" s="222"/>
      <c r="J53" s="222"/>
    </row>
    <row r="54" spans="1:10" ht="66.75" customHeight="1" x14ac:dyDescent="0.25">
      <c r="A54" s="225" t="s">
        <v>66</v>
      </c>
      <c r="B54" s="222" t="s">
        <v>218</v>
      </c>
      <c r="C54" s="222" t="s">
        <v>14</v>
      </c>
      <c r="D54" s="222" t="s">
        <v>65</v>
      </c>
      <c r="E54" s="222">
        <v>0</v>
      </c>
      <c r="F54" s="217" t="s">
        <v>15</v>
      </c>
      <c r="G54" s="222">
        <v>5</v>
      </c>
      <c r="H54" s="217" t="s">
        <v>159</v>
      </c>
      <c r="I54" s="68"/>
      <c r="J54" s="68"/>
    </row>
    <row r="55" spans="1:10" ht="206.25" customHeight="1" x14ac:dyDescent="0.25">
      <c r="A55" s="78">
        <v>8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22"/>
      <c r="J55" s="222"/>
    </row>
    <row r="56" spans="1:10" ht="108.75" customHeight="1" x14ac:dyDescent="0.25">
      <c r="A56" s="78">
        <v>9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22"/>
      <c r="J56" s="222"/>
    </row>
    <row r="57" spans="1:10" x14ac:dyDescent="0.25">
      <c r="A57" s="72"/>
      <c r="B57" s="80" t="s">
        <v>16</v>
      </c>
      <c r="C57" s="231"/>
      <c r="D57" s="231"/>
      <c r="E57" s="231"/>
      <c r="F57" s="231"/>
      <c r="G57" s="231">
        <f>G54+G53+G52+G43+G42+G41+G4+G55+G56</f>
        <v>100</v>
      </c>
      <c r="H57" s="231"/>
      <c r="I57" s="231"/>
      <c r="J57" s="116">
        <f>J6+J10+J15+J19+J23+J27+J33+J37+J41+J42+J44+J48+J52+J53+J54+J55+J56</f>
        <v>0</v>
      </c>
    </row>
    <row r="59" spans="1:10" ht="30" x14ac:dyDescent="0.25">
      <c r="B59" s="48" t="s">
        <v>431</v>
      </c>
    </row>
  </sheetData>
  <mergeCells count="78">
    <mergeCell ref="B27:C27"/>
    <mergeCell ref="A28:A31"/>
    <mergeCell ref="B28:B31"/>
    <mergeCell ref="C28:C31"/>
    <mergeCell ref="B32:C32"/>
    <mergeCell ref="G28:G31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H27:H31"/>
    <mergeCell ref="A19:A22"/>
    <mergeCell ref="B19:B22"/>
    <mergeCell ref="C19:C22"/>
    <mergeCell ref="G19:G22"/>
    <mergeCell ref="H19:H22"/>
    <mergeCell ref="I19:I22"/>
    <mergeCell ref="J19:J22"/>
    <mergeCell ref="H15:H18"/>
    <mergeCell ref="H33:H36"/>
    <mergeCell ref="I33:I36"/>
    <mergeCell ref="J33:J36"/>
    <mergeCell ref="J23:J26"/>
    <mergeCell ref="I23:I26"/>
    <mergeCell ref="J27:J31"/>
    <mergeCell ref="I27:I31"/>
    <mergeCell ref="A23:A26"/>
    <mergeCell ref="B23:B26"/>
    <mergeCell ref="C23:C26"/>
    <mergeCell ref="G23:G26"/>
    <mergeCell ref="H23:H26"/>
    <mergeCell ref="A48:A51"/>
    <mergeCell ref="A37:A40"/>
    <mergeCell ref="B37:B40"/>
    <mergeCell ref="C37:C40"/>
    <mergeCell ref="G37:G40"/>
    <mergeCell ref="B48:B51"/>
    <mergeCell ref="C48:C51"/>
    <mergeCell ref="G48:G51"/>
    <mergeCell ref="G33:G36"/>
    <mergeCell ref="J37:J40"/>
    <mergeCell ref="A44:A47"/>
    <mergeCell ref="B44:B47"/>
    <mergeCell ref="C44:C47"/>
    <mergeCell ref="G44:G47"/>
    <mergeCell ref="I44:I47"/>
    <mergeCell ref="J44:J47"/>
    <mergeCell ref="H37:H40"/>
    <mergeCell ref="I37:I40"/>
    <mergeCell ref="A33:A36"/>
    <mergeCell ref="B33:B36"/>
    <mergeCell ref="C33:C36"/>
    <mergeCell ref="I48:I51"/>
    <mergeCell ref="J48:J51"/>
    <mergeCell ref="F44:F51"/>
    <mergeCell ref="H44:H47"/>
    <mergeCell ref="H48:H51"/>
  </mergeCells>
  <pageMargins left="0.43307086614173229" right="0.23622047244094491" top="0.35433070866141736" bottom="0" header="0.31496062992125984" footer="0.31496062992125984"/>
  <pageSetup paperSize="9" scale="48" fitToHeight="2" orientation="portrait" horizontalDpi="4294967294" r:id="rId1"/>
  <ignoredErrors>
    <ignoredError sqref="A4:A5 A52:A53 A54" numberStoredAsText="1"/>
    <ignoredError sqref="A6:A51" twoDigitTextYear="1" numberStoredAsText="1"/>
    <ignoredError sqref="A57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88" zoomScaleNormal="88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5.140625" style="1" customWidth="1"/>
    <col min="2" max="2" width="24.85546875" style="1" customWidth="1"/>
    <col min="3" max="3" width="10.140625" style="1" customWidth="1"/>
    <col min="4" max="4" width="24" style="1" customWidth="1"/>
    <col min="5" max="5" width="9.140625" style="1"/>
    <col min="6" max="6" width="17.85546875" style="1" customWidth="1"/>
    <col min="7" max="7" width="10.42578125" style="1" customWidth="1"/>
    <col min="8" max="8" width="33" style="1" customWidth="1"/>
    <col min="9" max="9" width="11.5703125" style="1" bestFit="1" customWidth="1"/>
    <col min="10" max="10" width="41.85546875" style="1" customWidth="1"/>
    <col min="11" max="11" width="27.7109375" customWidth="1"/>
    <col min="12" max="12" width="20.42578125" bestFit="1" customWidth="1"/>
  </cols>
  <sheetData>
    <row r="1" spans="1:10" ht="60" x14ac:dyDescent="0.25">
      <c r="J1" s="8" t="s">
        <v>491</v>
      </c>
    </row>
    <row r="2" spans="1:10" ht="30" customHeight="1" x14ac:dyDescent="0.25">
      <c r="A2" s="322" t="s">
        <v>306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28.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G5+G14+G27+G36</f>
        <v>40</v>
      </c>
      <c r="H4" s="73"/>
      <c r="I4" s="28"/>
      <c r="J4" s="28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7</v>
      </c>
      <c r="H5" s="73"/>
      <c r="I5" s="28"/>
      <c r="J5" s="28"/>
    </row>
    <row r="6" spans="1:10" ht="36.7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98"/>
      <c r="J6" s="334"/>
    </row>
    <row r="7" spans="1:10" ht="27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99"/>
      <c r="J7" s="335"/>
    </row>
    <row r="8" spans="1:10" ht="39.7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99"/>
      <c r="J8" s="335"/>
    </row>
    <row r="9" spans="1:10" ht="20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00"/>
      <c r="J9" s="336"/>
    </row>
    <row r="10" spans="1:10" ht="38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2</v>
      </c>
      <c r="H10" s="278" t="s">
        <v>434</v>
      </c>
      <c r="I10" s="298"/>
      <c r="J10" s="334"/>
    </row>
    <row r="11" spans="1:10" ht="27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99"/>
      <c r="J11" s="335"/>
    </row>
    <row r="12" spans="1:10" ht="41.2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99"/>
      <c r="J12" s="335"/>
    </row>
    <row r="13" spans="1:10" ht="36.7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00"/>
      <c r="J13" s="336"/>
    </row>
    <row r="14" spans="1:10" ht="34.5" customHeight="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13</v>
      </c>
      <c r="H14" s="73"/>
      <c r="I14" s="73"/>
      <c r="J14" s="73"/>
    </row>
    <row r="15" spans="1:10" ht="32.2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3</v>
      </c>
      <c r="H15" s="272" t="s">
        <v>385</v>
      </c>
      <c r="I15" s="275"/>
      <c r="J15" s="275"/>
    </row>
    <row r="16" spans="1:10" ht="32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76"/>
      <c r="J16" s="276"/>
    </row>
    <row r="17" spans="1:11" ht="35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76"/>
      <c r="J17" s="276"/>
    </row>
    <row r="18" spans="1:11" ht="38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277"/>
      <c r="J18" s="277"/>
    </row>
    <row r="19" spans="1:11" ht="31.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3"/>
      <c r="J19" s="275"/>
    </row>
    <row r="20" spans="1:11" ht="36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4"/>
      <c r="J20" s="276"/>
    </row>
    <row r="21" spans="1:11" ht="30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4"/>
      <c r="J21" s="276"/>
    </row>
    <row r="22" spans="1:11" ht="69.7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5"/>
      <c r="J22" s="277"/>
    </row>
    <row r="23" spans="1:11" ht="37.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3"/>
      <c r="J23" s="275"/>
    </row>
    <row r="24" spans="1:11" ht="33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4"/>
      <c r="J24" s="276"/>
    </row>
    <row r="25" spans="1:11" ht="44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4"/>
      <c r="J25" s="276"/>
    </row>
    <row r="26" spans="1:11" ht="45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5"/>
      <c r="J26" s="277"/>
    </row>
    <row r="27" spans="1:11" ht="15" customHeight="1" x14ac:dyDescent="0.25">
      <c r="A27" s="71" t="s">
        <v>23</v>
      </c>
      <c r="B27" s="346" t="s">
        <v>154</v>
      </c>
      <c r="C27" s="347"/>
      <c r="D27" s="6"/>
      <c r="E27" s="6"/>
      <c r="F27" s="276"/>
      <c r="G27" s="28">
        <f>G28+G32</f>
        <v>10</v>
      </c>
      <c r="H27" s="68"/>
      <c r="I27" s="64"/>
      <c r="J27" s="64"/>
    </row>
    <row r="28" spans="1:11" ht="30.7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275"/>
      <c r="J28" s="275"/>
    </row>
    <row r="29" spans="1:11" ht="34.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76"/>
      <c r="J29" s="276"/>
      <c r="K29" s="146"/>
    </row>
    <row r="30" spans="1:11" ht="34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76"/>
      <c r="J30" s="276"/>
    </row>
    <row r="31" spans="1:11" ht="36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277"/>
      <c r="J31" s="277"/>
    </row>
    <row r="32" spans="1:11" ht="36" customHeight="1" x14ac:dyDescent="0.25">
      <c r="A32" s="301" t="s">
        <v>133</v>
      </c>
      <c r="B32" s="275" t="s">
        <v>125</v>
      </c>
      <c r="C32" s="275" t="s">
        <v>9</v>
      </c>
      <c r="D32" s="236" t="s">
        <v>34</v>
      </c>
      <c r="E32" s="236" t="s">
        <v>138</v>
      </c>
      <c r="F32" s="276"/>
      <c r="G32" s="275">
        <v>5</v>
      </c>
      <c r="H32" s="279" t="s">
        <v>326</v>
      </c>
      <c r="I32" s="275"/>
      <c r="J32" s="275"/>
    </row>
    <row r="33" spans="1:10" ht="36" customHeight="1" x14ac:dyDescent="0.25">
      <c r="A33" s="302"/>
      <c r="B33" s="276"/>
      <c r="C33" s="276"/>
      <c r="D33" s="236" t="s">
        <v>35</v>
      </c>
      <c r="E33" s="236" t="s">
        <v>148</v>
      </c>
      <c r="F33" s="276"/>
      <c r="G33" s="276"/>
      <c r="H33" s="279"/>
      <c r="I33" s="276"/>
      <c r="J33" s="276"/>
    </row>
    <row r="34" spans="1:10" ht="36" customHeight="1" x14ac:dyDescent="0.25">
      <c r="A34" s="302"/>
      <c r="B34" s="276"/>
      <c r="C34" s="276"/>
      <c r="D34" s="236" t="s">
        <v>36</v>
      </c>
      <c r="E34" s="236" t="s">
        <v>149</v>
      </c>
      <c r="F34" s="276"/>
      <c r="G34" s="276"/>
      <c r="H34" s="279"/>
      <c r="I34" s="276"/>
      <c r="J34" s="276"/>
    </row>
    <row r="35" spans="1:10" ht="48" customHeight="1" x14ac:dyDescent="0.25">
      <c r="A35" s="303"/>
      <c r="B35" s="277"/>
      <c r="C35" s="277"/>
      <c r="D35" s="236" t="s">
        <v>37</v>
      </c>
      <c r="E35" s="236" t="s">
        <v>112</v>
      </c>
      <c r="F35" s="276"/>
      <c r="G35" s="277"/>
      <c r="H35" s="279"/>
      <c r="I35" s="277"/>
      <c r="J35" s="277"/>
    </row>
    <row r="36" spans="1:10" ht="29.25" customHeight="1" x14ac:dyDescent="0.25">
      <c r="A36" s="67" t="s">
        <v>24</v>
      </c>
      <c r="B36" s="308" t="s">
        <v>134</v>
      </c>
      <c r="C36" s="309"/>
      <c r="D36" s="6"/>
      <c r="E36" s="6"/>
      <c r="F36" s="276"/>
      <c r="G36" s="28">
        <f>G37+G41</f>
        <v>10</v>
      </c>
      <c r="H36" s="73"/>
      <c r="I36" s="73"/>
      <c r="J36" s="73"/>
    </row>
    <row r="37" spans="1:10" ht="38.25" customHeight="1" x14ac:dyDescent="0.25">
      <c r="A37" s="304" t="s">
        <v>135</v>
      </c>
      <c r="B37" s="279" t="s">
        <v>137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75"/>
      <c r="J37" s="275"/>
    </row>
    <row r="38" spans="1:10" ht="27" customHeight="1" x14ac:dyDescent="0.25">
      <c r="A38" s="304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76"/>
      <c r="J38" s="276"/>
    </row>
    <row r="39" spans="1:10" ht="29.25" customHeight="1" x14ac:dyDescent="0.25">
      <c r="A39" s="304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76"/>
      <c r="J39" s="276"/>
    </row>
    <row r="40" spans="1:10" ht="23.25" customHeight="1" x14ac:dyDescent="0.25">
      <c r="A40" s="304"/>
      <c r="B40" s="279"/>
      <c r="C40" s="279"/>
      <c r="D40" s="6" t="s">
        <v>37</v>
      </c>
      <c r="E40" s="236" t="s">
        <v>41</v>
      </c>
      <c r="F40" s="276"/>
      <c r="G40" s="279"/>
      <c r="H40" s="279"/>
      <c r="I40" s="277"/>
      <c r="J40" s="277"/>
    </row>
    <row r="41" spans="1:10" ht="27" customHeight="1" x14ac:dyDescent="0.25">
      <c r="A41" s="301" t="s">
        <v>136</v>
      </c>
      <c r="B41" s="279" t="s">
        <v>126</v>
      </c>
      <c r="C41" s="279" t="s">
        <v>9</v>
      </c>
      <c r="D41" s="6" t="s">
        <v>34</v>
      </c>
      <c r="E41" s="236" t="s">
        <v>146</v>
      </c>
      <c r="F41" s="276"/>
      <c r="G41" s="279">
        <v>5</v>
      </c>
      <c r="H41" s="279" t="s">
        <v>419</v>
      </c>
      <c r="I41" s="298"/>
      <c r="J41" s="275"/>
    </row>
    <row r="42" spans="1:10" ht="17.25" customHeight="1" x14ac:dyDescent="0.25">
      <c r="A42" s="302"/>
      <c r="B42" s="279"/>
      <c r="C42" s="279"/>
      <c r="D42" s="6" t="s">
        <v>35</v>
      </c>
      <c r="E42" s="236" t="s">
        <v>39</v>
      </c>
      <c r="F42" s="276"/>
      <c r="G42" s="279"/>
      <c r="H42" s="279"/>
      <c r="I42" s="299"/>
      <c r="J42" s="276"/>
    </row>
    <row r="43" spans="1:10" ht="27.75" customHeight="1" x14ac:dyDescent="0.25">
      <c r="A43" s="302"/>
      <c r="B43" s="279"/>
      <c r="C43" s="279"/>
      <c r="D43" s="6" t="s">
        <v>36</v>
      </c>
      <c r="E43" s="236" t="s">
        <v>147</v>
      </c>
      <c r="F43" s="276"/>
      <c r="G43" s="279"/>
      <c r="H43" s="279"/>
      <c r="I43" s="299"/>
      <c r="J43" s="276"/>
    </row>
    <row r="44" spans="1:10" ht="25.5" customHeight="1" x14ac:dyDescent="0.25">
      <c r="A44" s="303"/>
      <c r="B44" s="279"/>
      <c r="C44" s="279"/>
      <c r="D44" s="6" t="s">
        <v>37</v>
      </c>
      <c r="E44" s="236" t="s">
        <v>41</v>
      </c>
      <c r="F44" s="277"/>
      <c r="G44" s="279"/>
      <c r="H44" s="279"/>
      <c r="I44" s="300"/>
      <c r="J44" s="277"/>
    </row>
    <row r="45" spans="1:10" ht="168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325</v>
      </c>
      <c r="I45" s="28"/>
      <c r="J45" s="28"/>
    </row>
    <row r="46" spans="1:10" s="19" customFormat="1" ht="105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415</v>
      </c>
      <c r="I46" s="222"/>
      <c r="J46" s="222"/>
    </row>
    <row r="47" spans="1:10" s="19" customFormat="1" ht="87" customHeight="1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87"/>
      <c r="I47" s="73"/>
      <c r="J47" s="73"/>
    </row>
    <row r="48" spans="1:10" ht="31.5" customHeight="1" x14ac:dyDescent="0.25">
      <c r="A48" s="301" t="s">
        <v>28</v>
      </c>
      <c r="B48" s="275" t="s">
        <v>471</v>
      </c>
      <c r="C48" s="275" t="s">
        <v>13</v>
      </c>
      <c r="D48" s="6" t="s">
        <v>34</v>
      </c>
      <c r="E48" s="6" t="s">
        <v>141</v>
      </c>
      <c r="F48" s="275" t="s">
        <v>15</v>
      </c>
      <c r="G48" s="275">
        <v>5</v>
      </c>
      <c r="H48" s="279" t="s">
        <v>472</v>
      </c>
      <c r="I48" s="275"/>
      <c r="J48" s="275"/>
    </row>
    <row r="49" spans="1:10" ht="37.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79"/>
      <c r="I49" s="276"/>
      <c r="J49" s="276"/>
    </row>
    <row r="50" spans="1:10" ht="36.7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79"/>
      <c r="I50" s="276"/>
      <c r="J50" s="276"/>
    </row>
    <row r="51" spans="1:10" ht="80.25" customHeight="1" x14ac:dyDescent="0.25">
      <c r="A51" s="303"/>
      <c r="B51" s="277"/>
      <c r="C51" s="277"/>
      <c r="D51" s="6" t="s">
        <v>37</v>
      </c>
      <c r="E51" s="6" t="s">
        <v>144</v>
      </c>
      <c r="F51" s="276"/>
      <c r="G51" s="277"/>
      <c r="H51" s="279"/>
      <c r="I51" s="277"/>
      <c r="J51" s="277"/>
    </row>
    <row r="52" spans="1:10" ht="49.5" customHeight="1" x14ac:dyDescent="0.25">
      <c r="A52" s="301" t="s">
        <v>29</v>
      </c>
      <c r="B52" s="275" t="s">
        <v>403</v>
      </c>
      <c r="C52" s="275" t="s">
        <v>13</v>
      </c>
      <c r="D52" s="6" t="s">
        <v>34</v>
      </c>
      <c r="E52" s="6" t="s">
        <v>141</v>
      </c>
      <c r="F52" s="276"/>
      <c r="G52" s="275">
        <v>5</v>
      </c>
      <c r="H52" s="294" t="s">
        <v>401</v>
      </c>
      <c r="I52" s="275"/>
      <c r="J52" s="275"/>
    </row>
    <row r="53" spans="1:10" ht="38.25" customHeight="1" x14ac:dyDescent="0.25">
      <c r="A53" s="302"/>
      <c r="B53" s="276"/>
      <c r="C53" s="276"/>
      <c r="D53" s="6" t="s">
        <v>35</v>
      </c>
      <c r="E53" s="6" t="s">
        <v>142</v>
      </c>
      <c r="F53" s="276"/>
      <c r="G53" s="276"/>
      <c r="H53" s="294"/>
      <c r="I53" s="276"/>
      <c r="J53" s="276"/>
    </row>
    <row r="54" spans="1:10" ht="36.75" customHeight="1" x14ac:dyDescent="0.25">
      <c r="A54" s="302"/>
      <c r="B54" s="276"/>
      <c r="C54" s="276"/>
      <c r="D54" s="6" t="s">
        <v>36</v>
      </c>
      <c r="E54" s="6" t="s">
        <v>143</v>
      </c>
      <c r="F54" s="276"/>
      <c r="G54" s="276"/>
      <c r="H54" s="294"/>
      <c r="I54" s="276"/>
      <c r="J54" s="276"/>
    </row>
    <row r="55" spans="1:10" ht="58.5" customHeight="1" x14ac:dyDescent="0.25">
      <c r="A55" s="303"/>
      <c r="B55" s="277"/>
      <c r="C55" s="277"/>
      <c r="D55" s="6" t="s">
        <v>37</v>
      </c>
      <c r="E55" s="6" t="s">
        <v>144</v>
      </c>
      <c r="F55" s="277"/>
      <c r="G55" s="277"/>
      <c r="H55" s="294"/>
      <c r="I55" s="277"/>
      <c r="J55" s="277"/>
    </row>
    <row r="56" spans="1:10" ht="140.25" customHeight="1" x14ac:dyDescent="0.25">
      <c r="A56" s="67" t="s">
        <v>30</v>
      </c>
      <c r="B56" s="222" t="s">
        <v>425</v>
      </c>
      <c r="C56" s="222" t="s">
        <v>9</v>
      </c>
      <c r="D56" s="222" t="s">
        <v>65</v>
      </c>
      <c r="E56" s="222" t="s">
        <v>424</v>
      </c>
      <c r="F56" s="222" t="s">
        <v>15</v>
      </c>
      <c r="G56" s="222">
        <v>10</v>
      </c>
      <c r="H56" s="222" t="s">
        <v>426</v>
      </c>
      <c r="I56" s="191"/>
      <c r="J56" s="28"/>
    </row>
    <row r="57" spans="1:10" ht="138" customHeight="1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28"/>
      <c r="J57" s="28"/>
    </row>
    <row r="58" spans="1:10" ht="77.25" customHeight="1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17"/>
      <c r="J58" s="217"/>
    </row>
    <row r="59" spans="1:10" ht="217.5" customHeight="1" x14ac:dyDescent="0.25">
      <c r="A59" s="225" t="s">
        <v>435</v>
      </c>
      <c r="B59" s="222" t="s">
        <v>427</v>
      </c>
      <c r="C59" s="222" t="s">
        <v>114</v>
      </c>
      <c r="D59" s="222" t="s">
        <v>428</v>
      </c>
      <c r="E59" s="222" t="s">
        <v>448</v>
      </c>
      <c r="F59" s="222" t="s">
        <v>429</v>
      </c>
      <c r="G59" s="222">
        <v>3</v>
      </c>
      <c r="H59" s="222" t="s">
        <v>430</v>
      </c>
      <c r="I59" s="222"/>
      <c r="J59" s="222"/>
    </row>
    <row r="60" spans="1:10" ht="135" x14ac:dyDescent="0.25">
      <c r="A60" s="225" t="s">
        <v>436</v>
      </c>
      <c r="B60" s="222" t="s">
        <v>432</v>
      </c>
      <c r="C60" s="222" t="s">
        <v>13</v>
      </c>
      <c r="D60" s="222" t="s">
        <v>428</v>
      </c>
      <c r="E60" s="79">
        <v>1</v>
      </c>
      <c r="F60" s="222" t="s">
        <v>15</v>
      </c>
      <c r="G60" s="222">
        <v>2</v>
      </c>
      <c r="H60" s="218" t="s">
        <v>433</v>
      </c>
      <c r="I60" s="222"/>
      <c r="J60" s="222"/>
    </row>
    <row r="61" spans="1:10" x14ac:dyDescent="0.25">
      <c r="A61" s="72"/>
      <c r="B61" s="80" t="s">
        <v>16</v>
      </c>
      <c r="C61" s="36"/>
      <c r="D61" s="36"/>
      <c r="E61" s="36"/>
      <c r="F61" s="36"/>
      <c r="G61" s="36">
        <f>G58+G57+G56+G47+G46+G45+G4+G59+G60</f>
        <v>100</v>
      </c>
      <c r="H61" s="36"/>
      <c r="I61" s="36"/>
      <c r="J61" s="116">
        <f>J6+J10+J15+J19+J23+J28+J37+J41+J45+J46+J48+J52+J57++J56+J59+J60</f>
        <v>0</v>
      </c>
    </row>
    <row r="63" spans="1:10" ht="30" x14ac:dyDescent="0.25">
      <c r="B63" s="48" t="s">
        <v>431</v>
      </c>
    </row>
  </sheetData>
  <mergeCells count="85">
    <mergeCell ref="B41:B44"/>
    <mergeCell ref="C41:C44"/>
    <mergeCell ref="G41:G44"/>
    <mergeCell ref="H48:H51"/>
    <mergeCell ref="H52:H55"/>
    <mergeCell ref="A48:A51"/>
    <mergeCell ref="B48:B51"/>
    <mergeCell ref="C48:C51"/>
    <mergeCell ref="F48:F55"/>
    <mergeCell ref="G48:G51"/>
    <mergeCell ref="A52:A55"/>
    <mergeCell ref="B52:B55"/>
    <mergeCell ref="C52:C55"/>
    <mergeCell ref="G52:G55"/>
    <mergeCell ref="A2:J2"/>
    <mergeCell ref="G15:G18"/>
    <mergeCell ref="G23:G26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B15:B18"/>
    <mergeCell ref="B36:C36"/>
    <mergeCell ref="A41:A44"/>
    <mergeCell ref="G6:G9"/>
    <mergeCell ref="H6:H9"/>
    <mergeCell ref="I6:I9"/>
    <mergeCell ref="H15:H18"/>
    <mergeCell ref="I15:I18"/>
    <mergeCell ref="H23:H26"/>
    <mergeCell ref="I23:I26"/>
    <mergeCell ref="H37:H40"/>
    <mergeCell ref="I37:I40"/>
    <mergeCell ref="C15:C18"/>
    <mergeCell ref="A23:A26"/>
    <mergeCell ref="B23:B26"/>
    <mergeCell ref="C23:C26"/>
    <mergeCell ref="A28:A31"/>
    <mergeCell ref="J6:J9"/>
    <mergeCell ref="A10:A13"/>
    <mergeCell ref="B10:B13"/>
    <mergeCell ref="C10:C13"/>
    <mergeCell ref="G10:G13"/>
    <mergeCell ref="H10:H13"/>
    <mergeCell ref="I10:I13"/>
    <mergeCell ref="J10:J13"/>
    <mergeCell ref="J15:J18"/>
    <mergeCell ref="A19:A22"/>
    <mergeCell ref="B19:B22"/>
    <mergeCell ref="C19:C22"/>
    <mergeCell ref="G19:G22"/>
    <mergeCell ref="H19:H22"/>
    <mergeCell ref="I19:I22"/>
    <mergeCell ref="J19:J22"/>
    <mergeCell ref="J23:J26"/>
    <mergeCell ref="B27:C27"/>
    <mergeCell ref="B28:B31"/>
    <mergeCell ref="C28:C31"/>
    <mergeCell ref="G28:G31"/>
    <mergeCell ref="I28:I31"/>
    <mergeCell ref="J28:J31"/>
    <mergeCell ref="H28:H31"/>
    <mergeCell ref="I52:I55"/>
    <mergeCell ref="J52:J55"/>
    <mergeCell ref="J37:J40"/>
    <mergeCell ref="H41:H44"/>
    <mergeCell ref="I41:I44"/>
    <mergeCell ref="J41:J44"/>
    <mergeCell ref="I48:I51"/>
    <mergeCell ref="J48:J51"/>
    <mergeCell ref="I32:I35"/>
    <mergeCell ref="J32:J35"/>
    <mergeCell ref="A32:A35"/>
    <mergeCell ref="B32:B35"/>
    <mergeCell ref="C32:C35"/>
    <mergeCell ref="G32:G35"/>
    <mergeCell ref="H32:H35"/>
  </mergeCells>
  <pageMargins left="0.11811023622047245" right="0.11811023622047245" top="0" bottom="0" header="0.31496062992125984" footer="0.31496062992125984"/>
  <pageSetup paperSize="9" scale="53" fitToHeight="2" orientation="portrait" horizontalDpi="4294967294" r:id="rId1"/>
  <ignoredErrors>
    <ignoredError sqref="A6:A13 A19:A26" twoDigitTextYear="1"/>
    <ignoredError sqref="A5 A14 A16:A18 A47:A55 A45:A46 A36 A38:A40 A42:A44 A56:A57 A58 A27:A31 A59:A60" numberStoredAsText="1"/>
    <ignoredError sqref="A15 A37 A41" twoDigitTextYear="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90" zoomScaleNormal="90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6" style="1" customWidth="1"/>
    <col min="2" max="2" width="22.140625" style="1" customWidth="1"/>
    <col min="3" max="3" width="11.42578125" style="1" customWidth="1"/>
    <col min="4" max="4" width="23.85546875" style="1" customWidth="1"/>
    <col min="5" max="5" width="10.7109375" style="1" customWidth="1"/>
    <col min="6" max="6" width="18.140625" style="1" customWidth="1"/>
    <col min="7" max="7" width="11" style="1" customWidth="1"/>
    <col min="8" max="8" width="32.140625" style="1" customWidth="1"/>
    <col min="9" max="9" width="7.7109375" style="1" customWidth="1"/>
    <col min="10" max="10" width="42.5703125" style="1" customWidth="1"/>
    <col min="11" max="11" width="23.5703125" bestFit="1" customWidth="1"/>
  </cols>
  <sheetData>
    <row r="1" spans="1:10" ht="57" customHeight="1" x14ac:dyDescent="0.25">
      <c r="J1" s="8" t="s">
        <v>492</v>
      </c>
    </row>
    <row r="2" spans="1:10" ht="31.5" customHeight="1" x14ac:dyDescent="0.25">
      <c r="A2" s="322" t="s">
        <v>305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56.25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0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28"/>
      <c r="J4" s="28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28"/>
      <c r="J5" s="28"/>
    </row>
    <row r="6" spans="1:10" ht="33.7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75"/>
      <c r="J6" s="275"/>
    </row>
    <row r="7" spans="1:10" ht="36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76"/>
      <c r="J7" s="276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76"/>
      <c r="J8" s="276"/>
    </row>
    <row r="9" spans="1:10" ht="29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277"/>
      <c r="J9" s="277"/>
    </row>
    <row r="10" spans="1:10" ht="34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75"/>
      <c r="J10" s="275"/>
    </row>
    <row r="11" spans="1:10" ht="24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76"/>
      <c r="J11" s="276"/>
    </row>
    <row r="12" spans="1:10" ht="34.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76"/>
      <c r="J12" s="276"/>
    </row>
    <row r="13" spans="1:10" ht="41.2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277"/>
      <c r="J13" s="277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73"/>
      <c r="J14" s="73"/>
    </row>
    <row r="15" spans="1:10" ht="38.2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298"/>
      <c r="J15" s="275"/>
    </row>
    <row r="16" spans="1:10" ht="38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99"/>
      <c r="J16" s="276"/>
    </row>
    <row r="17" spans="1:10" ht="35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99"/>
      <c r="J17" s="276"/>
    </row>
    <row r="18" spans="1:10" ht="39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00"/>
      <c r="J18" s="277"/>
    </row>
    <row r="19" spans="1:10" ht="39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75"/>
      <c r="J19" s="275"/>
    </row>
    <row r="20" spans="1:10" ht="44.2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76"/>
      <c r="J20" s="276"/>
    </row>
    <row r="21" spans="1:10" ht="36.7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76"/>
      <c r="J21" s="276"/>
    </row>
    <row r="22" spans="1:10" ht="48.7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77"/>
      <c r="J22" s="277"/>
    </row>
    <row r="23" spans="1:10" ht="29.2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98"/>
      <c r="J23" s="275"/>
    </row>
    <row r="24" spans="1:10" ht="36.7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99"/>
      <c r="J24" s="276"/>
    </row>
    <row r="25" spans="1:10" ht="45.7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99"/>
      <c r="J25" s="276"/>
    </row>
    <row r="26" spans="1:10" ht="54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00"/>
      <c r="J26" s="277"/>
    </row>
    <row r="27" spans="1:10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</f>
        <v>5</v>
      </c>
      <c r="H27" s="73"/>
      <c r="I27" s="73"/>
      <c r="J27" s="73"/>
    </row>
    <row r="28" spans="1:10" ht="36.7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275"/>
      <c r="J28" s="275"/>
    </row>
    <row r="29" spans="1:10" ht="36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76"/>
      <c r="J29" s="276"/>
    </row>
    <row r="30" spans="1:10" ht="30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76"/>
      <c r="J30" s="276"/>
    </row>
    <row r="31" spans="1:10" ht="28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277"/>
      <c r="J31" s="277"/>
    </row>
    <row r="32" spans="1:10" ht="27.7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73"/>
      <c r="J32" s="73"/>
    </row>
    <row r="33" spans="1:10" ht="30.7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75"/>
      <c r="J33" s="275"/>
    </row>
    <row r="34" spans="1:10" ht="24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76"/>
      <c r="J34" s="276"/>
    </row>
    <row r="35" spans="1:10" ht="19.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76"/>
      <c r="J35" s="276"/>
    </row>
    <row r="36" spans="1:10" ht="23.2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277"/>
      <c r="J36" s="277"/>
    </row>
    <row r="37" spans="1:10" ht="31.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98"/>
      <c r="J37" s="275"/>
    </row>
    <row r="38" spans="1:10" ht="31.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99"/>
      <c r="J38" s="276"/>
    </row>
    <row r="39" spans="1:10" ht="27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99"/>
      <c r="J39" s="276"/>
    </row>
    <row r="40" spans="1:10" ht="23.2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300"/>
      <c r="J40" s="277"/>
    </row>
    <row r="41" spans="1:10" ht="171.7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28"/>
      <c r="J41" s="28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</row>
    <row r="43" spans="1:10" s="19" customFormat="1" ht="96.7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0" ht="15" customHeight="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472</v>
      </c>
      <c r="I44" s="298"/>
      <c r="J44" s="275"/>
    </row>
    <row r="45" spans="1:10" ht="4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299"/>
      <c r="J45" s="276"/>
    </row>
    <row r="46" spans="1:10" ht="55.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299"/>
      <c r="J46" s="276"/>
    </row>
    <row r="47" spans="1:10" ht="69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00"/>
      <c r="J47" s="277"/>
    </row>
    <row r="48" spans="1:10" ht="44.2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98"/>
      <c r="J48" s="275"/>
    </row>
    <row r="49" spans="1:10" ht="31.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99"/>
      <c r="J49" s="276"/>
    </row>
    <row r="50" spans="1:10" ht="42.7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99"/>
      <c r="J50" s="276"/>
    </row>
    <row r="51" spans="1:10" ht="73.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00"/>
      <c r="J51" s="277"/>
    </row>
    <row r="52" spans="1:10" ht="135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28"/>
      <c r="J52" s="28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28"/>
      <c r="J53" s="28"/>
    </row>
    <row r="54" spans="1:10" ht="72" customHeight="1" x14ac:dyDescent="0.25">
      <c r="A54" s="223" t="s">
        <v>66</v>
      </c>
      <c r="B54" s="217" t="s">
        <v>50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17"/>
    </row>
    <row r="55" spans="1:10" ht="210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22"/>
      <c r="J55" s="222"/>
    </row>
    <row r="56" spans="1:10" ht="150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22"/>
      <c r="J56" s="222"/>
    </row>
    <row r="57" spans="1:10" x14ac:dyDescent="0.25">
      <c r="A57" s="72"/>
      <c r="B57" s="80" t="s">
        <v>16</v>
      </c>
      <c r="C57" s="36"/>
      <c r="D57" s="36"/>
      <c r="E57" s="36"/>
      <c r="F57" s="36"/>
      <c r="G57" s="36">
        <f>G54+G53+G52+G43+G42+G41+G4+G55+G56</f>
        <v>100</v>
      </c>
      <c r="H57" s="36"/>
      <c r="I57" s="36"/>
      <c r="J57" s="116">
        <f>J6+J10+J15+J19+J23+J28+J33+J37+J41+J42+J44+J48+J52+J53+J55+J56</f>
        <v>0</v>
      </c>
    </row>
    <row r="59" spans="1:10" ht="45" x14ac:dyDescent="0.25">
      <c r="B59" s="48" t="s">
        <v>431</v>
      </c>
    </row>
  </sheetData>
  <mergeCells count="78">
    <mergeCell ref="A44:A47"/>
    <mergeCell ref="B44:B47"/>
    <mergeCell ref="C44:C47"/>
    <mergeCell ref="G44:G47"/>
    <mergeCell ref="A48:A51"/>
    <mergeCell ref="B48:B51"/>
    <mergeCell ref="C48:C51"/>
    <mergeCell ref="G48:G51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8:A31"/>
    <mergeCell ref="B28:B31"/>
    <mergeCell ref="C28:C31"/>
    <mergeCell ref="G28:G31"/>
    <mergeCell ref="H28:H3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H37:H40"/>
    <mergeCell ref="I37:I40"/>
    <mergeCell ref="J37:J40"/>
    <mergeCell ref="F44:F51"/>
    <mergeCell ref="I44:I47"/>
    <mergeCell ref="I48:I51"/>
    <mergeCell ref="J44:J47"/>
    <mergeCell ref="J48:J51"/>
    <mergeCell ref="H44:H47"/>
    <mergeCell ref="H48:H51"/>
  </mergeCells>
  <pageMargins left="0.11811023622047245" right="0.11811023622047245" top="0.35433070866141736" bottom="0.62992125984251968" header="0.31496062992125984" footer="0.31496062992125984"/>
  <pageSetup paperSize="9" scale="52" fitToHeight="2" orientation="portrait" horizontalDpi="4294967294" r:id="rId1"/>
  <ignoredErrors>
    <ignoredError sqref="A5 A7:A9 A11:A13 A14 A16:A18 A32 A54:A55 A41:A53 A56" numberStoredAsText="1"/>
    <ignoredError sqref="A6 A10 A15 A34:A40" twoDigitTextYear="1" numberStoredAsText="1"/>
    <ignoredError sqref="A33 A19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6" zoomScaleNormal="86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sqref="A1:XFD1"/>
    </sheetView>
  </sheetViews>
  <sheetFormatPr defaultRowHeight="15" x14ac:dyDescent="0.25"/>
  <cols>
    <col min="1" max="1" width="7.140625" style="1" customWidth="1"/>
    <col min="2" max="2" width="26.7109375" style="1" customWidth="1"/>
    <col min="3" max="3" width="11.85546875" style="1" customWidth="1"/>
    <col min="4" max="4" width="23.140625" style="1" customWidth="1"/>
    <col min="5" max="5" width="10.140625" style="1" customWidth="1"/>
    <col min="6" max="6" width="17.85546875" style="1" customWidth="1"/>
    <col min="7" max="7" width="12" style="1" customWidth="1"/>
    <col min="8" max="8" width="34.42578125" style="1" customWidth="1"/>
    <col min="9" max="9" width="7.7109375" style="1" customWidth="1"/>
    <col min="10" max="10" width="40.7109375" style="1" customWidth="1"/>
    <col min="11" max="11" width="35.85546875" bestFit="1" customWidth="1"/>
  </cols>
  <sheetData>
    <row r="1" spans="1:10" ht="74.25" customHeight="1" x14ac:dyDescent="0.25">
      <c r="J1" s="8" t="s">
        <v>493</v>
      </c>
    </row>
    <row r="2" spans="1:10" ht="32.25" customHeight="1" x14ac:dyDescent="0.25">
      <c r="A2" s="322" t="s">
        <v>301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3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28"/>
      <c r="J4" s="45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28"/>
      <c r="J5" s="45"/>
    </row>
    <row r="6" spans="1:10" ht="38.2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75"/>
      <c r="J6" s="272"/>
    </row>
    <row r="7" spans="1:10" ht="37.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76"/>
      <c r="J7" s="273"/>
    </row>
    <row r="8" spans="1:10" ht="27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76"/>
      <c r="J8" s="273"/>
    </row>
    <row r="9" spans="1:10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277"/>
      <c r="J9" s="274"/>
    </row>
    <row r="10" spans="1:10" ht="34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275"/>
      <c r="J10" s="272"/>
    </row>
    <row r="11" spans="1:10" ht="36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76"/>
      <c r="J11" s="273"/>
    </row>
    <row r="12" spans="1:10" ht="23.2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76"/>
      <c r="J12" s="273"/>
    </row>
    <row r="13" spans="1:10" ht="33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277"/>
      <c r="J13" s="274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73"/>
      <c r="J14" s="13"/>
    </row>
    <row r="15" spans="1:10" ht="44.2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298"/>
      <c r="J15" s="272"/>
    </row>
    <row r="16" spans="1:10" ht="41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99"/>
      <c r="J16" s="273"/>
    </row>
    <row r="17" spans="1:10" ht="33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99"/>
      <c r="J17" s="273"/>
    </row>
    <row r="18" spans="1:10" ht="24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00"/>
      <c r="J18" s="274"/>
    </row>
    <row r="19" spans="1:10" ht="36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75"/>
      <c r="J19" s="272"/>
    </row>
    <row r="20" spans="1:10" ht="33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76"/>
      <c r="J20" s="273"/>
    </row>
    <row r="21" spans="1:10" ht="43.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76"/>
      <c r="J21" s="273"/>
    </row>
    <row r="22" spans="1:10" ht="40.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77"/>
      <c r="J22" s="274"/>
    </row>
    <row r="23" spans="1:10" ht="33.7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98"/>
      <c r="J23" s="272"/>
    </row>
    <row r="24" spans="1:10" ht="37.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99"/>
      <c r="J24" s="273"/>
    </row>
    <row r="25" spans="1:10" ht="33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99"/>
      <c r="J25" s="273"/>
    </row>
    <row r="26" spans="1:10" ht="53.2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300"/>
      <c r="J26" s="274"/>
    </row>
    <row r="27" spans="1:10" x14ac:dyDescent="0.25">
      <c r="A27" s="71" t="s">
        <v>23</v>
      </c>
      <c r="B27" s="308" t="s">
        <v>445</v>
      </c>
      <c r="C27" s="309"/>
      <c r="D27" s="6"/>
      <c r="E27" s="6"/>
      <c r="F27" s="276"/>
      <c r="G27" s="28">
        <f>G28</f>
        <v>5</v>
      </c>
      <c r="H27" s="73"/>
      <c r="I27" s="73"/>
      <c r="J27" s="13"/>
    </row>
    <row r="28" spans="1:10" ht="4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275"/>
      <c r="J28" s="272"/>
    </row>
    <row r="29" spans="1:10" ht="30.7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76"/>
      <c r="J29" s="273"/>
    </row>
    <row r="30" spans="1:10" ht="30.7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76"/>
      <c r="J30" s="273"/>
    </row>
    <row r="31" spans="1:10" ht="33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277"/>
      <c r="J31" s="274"/>
    </row>
    <row r="32" spans="1:10" ht="35.2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73"/>
      <c r="J32" s="13"/>
    </row>
    <row r="33" spans="1:10" ht="36.7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75"/>
      <c r="J33" s="272"/>
    </row>
    <row r="34" spans="1:10" ht="28.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76"/>
      <c r="J34" s="273"/>
    </row>
    <row r="35" spans="1:10" ht="26.2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76"/>
      <c r="J35" s="273"/>
    </row>
    <row r="36" spans="1:10" ht="27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277"/>
      <c r="J36" s="274"/>
    </row>
    <row r="37" spans="1:10" ht="27.7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75"/>
      <c r="J37" s="272"/>
    </row>
    <row r="38" spans="1:10" ht="33.7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76"/>
      <c r="J38" s="273"/>
    </row>
    <row r="39" spans="1:10" ht="21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76"/>
      <c r="J39" s="273"/>
    </row>
    <row r="40" spans="1:10" ht="25.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77"/>
      <c r="J40" s="274"/>
    </row>
    <row r="41" spans="1:10" ht="155.2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28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</row>
    <row r="43" spans="1:10" s="19" customFormat="1" ht="75.7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ht="25.5" customHeight="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5" t="s">
        <v>472</v>
      </c>
      <c r="I44" s="343"/>
      <c r="J44" s="272"/>
    </row>
    <row r="45" spans="1:10" ht="35.2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6"/>
      <c r="I45" s="344"/>
      <c r="J45" s="273"/>
    </row>
    <row r="46" spans="1:10" ht="45.7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6"/>
      <c r="I46" s="344"/>
      <c r="J46" s="273"/>
    </row>
    <row r="47" spans="1:10" ht="76.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6"/>
      <c r="I47" s="345"/>
      <c r="J47" s="274"/>
    </row>
    <row r="48" spans="1:10" ht="24.7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75"/>
      <c r="J48" s="275"/>
    </row>
    <row r="49" spans="1:10" ht="43.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76"/>
      <c r="J49" s="276"/>
    </row>
    <row r="50" spans="1:10" ht="55.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76"/>
      <c r="J50" s="276"/>
    </row>
    <row r="51" spans="1:10" ht="45.7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277"/>
      <c r="J51" s="277"/>
    </row>
    <row r="52" spans="1:10" ht="149.25" customHeight="1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28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28"/>
      <c r="J53" s="45"/>
    </row>
    <row r="54" spans="1:10" ht="87.75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20"/>
    </row>
    <row r="55" spans="1:10" ht="210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22"/>
      <c r="J55" s="219"/>
    </row>
    <row r="56" spans="1:10" ht="120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22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A44:A47"/>
    <mergeCell ref="B44:B47"/>
    <mergeCell ref="C44:C47"/>
    <mergeCell ref="G44:G47"/>
    <mergeCell ref="A48:A51"/>
    <mergeCell ref="B48:B51"/>
    <mergeCell ref="C48:C51"/>
    <mergeCell ref="G48:G51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8:A31"/>
    <mergeCell ref="B28:B31"/>
    <mergeCell ref="C28:C31"/>
    <mergeCell ref="G28:G31"/>
    <mergeCell ref="H28:H3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H37:H40"/>
    <mergeCell ref="I37:I40"/>
    <mergeCell ref="J37:J40"/>
    <mergeCell ref="F44:F51"/>
    <mergeCell ref="I48:I51"/>
    <mergeCell ref="J44:J47"/>
    <mergeCell ref="J48:J51"/>
    <mergeCell ref="H44:H47"/>
    <mergeCell ref="H48:H51"/>
    <mergeCell ref="I44:I47"/>
  </mergeCells>
  <pageMargins left="0.43307086614173229" right="0.43307086614173229" top="0.35433070866141736" bottom="0.35433070866141736" header="0.31496062992125984" footer="0.31496062992125984"/>
  <pageSetup paperSize="9" scale="49" fitToHeight="2" orientation="portrait" horizontalDpi="4294967294" r:id="rId1"/>
  <ignoredErrors>
    <ignoredError sqref="A41:A42 A43:A51 A14 A16:A18 A5 A7:A9 A27 A34:A36 A54" numberStoredAsText="1"/>
    <ignoredError sqref="A23 A19 A10 A28 A37" twoDigitTextYear="1"/>
    <ignoredError sqref="A15 A6 A32:A33" twoDigitTextYear="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90" zoomScaleNormal="90" workbookViewId="0">
      <pane xSplit="1" ySplit="3" topLeftCell="B4" activePane="bottomRight" state="frozen"/>
      <selection activeCell="B43" sqref="B43"/>
      <selection pane="topRight" activeCell="B43" sqref="B43"/>
      <selection pane="bottomLeft" activeCell="B43" sqref="B43"/>
      <selection pane="bottomRight" activeCell="N10" sqref="N10"/>
    </sheetView>
  </sheetViews>
  <sheetFormatPr defaultRowHeight="15" x14ac:dyDescent="0.25"/>
  <cols>
    <col min="1" max="1" width="5" style="1" customWidth="1"/>
    <col min="2" max="2" width="25.140625" style="1" customWidth="1"/>
    <col min="3" max="3" width="10.42578125" style="1" customWidth="1"/>
    <col min="4" max="4" width="23.42578125" style="1" customWidth="1"/>
    <col min="5" max="5" width="9.42578125" style="1" customWidth="1"/>
    <col min="6" max="6" width="18.140625" style="1" customWidth="1"/>
    <col min="7" max="7" width="10.42578125" style="1" customWidth="1"/>
    <col min="8" max="8" width="31.7109375" style="1" customWidth="1"/>
    <col min="9" max="9" width="7.5703125" style="1" customWidth="1"/>
    <col min="10" max="10" width="42.5703125" style="1" customWidth="1"/>
    <col min="11" max="11" width="30.5703125" bestFit="1" customWidth="1"/>
  </cols>
  <sheetData>
    <row r="1" spans="1:10" ht="60" x14ac:dyDescent="0.25">
      <c r="J1" s="8" t="s">
        <v>494</v>
      </c>
    </row>
    <row r="2" spans="1:10" ht="29.25" customHeight="1" x14ac:dyDescent="0.25">
      <c r="A2" s="327" t="s">
        <v>304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54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0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G5+G14+G27+G32</f>
        <v>40</v>
      </c>
      <c r="H4" s="73"/>
      <c r="I4" s="28"/>
      <c r="J4" s="45"/>
    </row>
    <row r="5" spans="1:10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73"/>
      <c r="I5" s="28"/>
      <c r="J5" s="45"/>
    </row>
    <row r="6" spans="1:10" ht="35.2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5" t="s">
        <v>416</v>
      </c>
      <c r="I6" s="298"/>
      <c r="J6" s="272"/>
    </row>
    <row r="7" spans="1:10" ht="33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6"/>
      <c r="I7" s="299"/>
      <c r="J7" s="273"/>
    </row>
    <row r="8" spans="1:10" ht="33.7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6"/>
      <c r="I8" s="299"/>
      <c r="J8" s="273"/>
    </row>
    <row r="9" spans="1:10" ht="17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7"/>
      <c r="I9" s="300"/>
      <c r="J9" s="274"/>
    </row>
    <row r="10" spans="1:10" ht="24.7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8" t="s">
        <v>434</v>
      </c>
      <c r="I10" s="349"/>
      <c r="J10" s="352"/>
    </row>
    <row r="11" spans="1:10" ht="36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350"/>
      <c r="J11" s="353"/>
    </row>
    <row r="12" spans="1:10" ht="34.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350"/>
      <c r="J12" s="353"/>
    </row>
    <row r="13" spans="1:10" ht="39.7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51"/>
      <c r="J13" s="354"/>
    </row>
    <row r="14" spans="1:10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73"/>
      <c r="J14" s="13"/>
    </row>
    <row r="15" spans="1:10" ht="26.2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391</v>
      </c>
      <c r="I15" s="298"/>
      <c r="J15" s="272"/>
    </row>
    <row r="16" spans="1:10" ht="30.7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99"/>
      <c r="J16" s="273"/>
    </row>
    <row r="17" spans="1:10" ht="31.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99"/>
      <c r="J17" s="273"/>
    </row>
    <row r="18" spans="1:10" ht="45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300"/>
      <c r="J18" s="274"/>
    </row>
    <row r="19" spans="1:10" ht="54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3"/>
      <c r="J19" s="272"/>
    </row>
    <row r="20" spans="1:10" ht="33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4"/>
      <c r="J20" s="273"/>
    </row>
    <row r="21" spans="1:10" ht="36.7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4"/>
      <c r="J21" s="273"/>
    </row>
    <row r="22" spans="1:10" ht="28.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5"/>
      <c r="J22" s="274"/>
    </row>
    <row r="23" spans="1:10" ht="37.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94" t="s">
        <v>324</v>
      </c>
      <c r="I23" s="283"/>
      <c r="J23" s="272"/>
    </row>
    <row r="24" spans="1:10" ht="42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284"/>
      <c r="J24" s="273"/>
    </row>
    <row r="25" spans="1:10" ht="36.7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284"/>
      <c r="J25" s="273"/>
    </row>
    <row r="26" spans="1:10" ht="46.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94"/>
      <c r="I26" s="285"/>
      <c r="J26" s="274"/>
    </row>
    <row r="27" spans="1:10" x14ac:dyDescent="0.25">
      <c r="A27" s="71" t="s">
        <v>23</v>
      </c>
      <c r="B27" s="308" t="s">
        <v>445</v>
      </c>
      <c r="C27" s="309"/>
      <c r="D27" s="6"/>
      <c r="E27" s="6"/>
      <c r="F27" s="276"/>
      <c r="G27" s="28">
        <f>G28</f>
        <v>5</v>
      </c>
      <c r="H27" s="73"/>
      <c r="I27" s="73"/>
      <c r="J27" s="13"/>
    </row>
    <row r="28" spans="1:10" ht="33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444</v>
      </c>
      <c r="I28" s="275"/>
      <c r="J28" s="272"/>
    </row>
    <row r="29" spans="1:10" ht="28.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76"/>
      <c r="J29" s="273"/>
    </row>
    <row r="30" spans="1:10" ht="28.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76"/>
      <c r="J30" s="273"/>
    </row>
    <row r="31" spans="1:10" ht="25.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277"/>
      <c r="J31" s="274"/>
    </row>
    <row r="32" spans="1:10" ht="28.5" customHeight="1" x14ac:dyDescent="0.25">
      <c r="A32" s="67" t="s">
        <v>24</v>
      </c>
      <c r="B32" s="308" t="s">
        <v>134</v>
      </c>
      <c r="C32" s="309"/>
      <c r="D32" s="6"/>
      <c r="E32" s="6"/>
      <c r="F32" s="276"/>
      <c r="G32" s="28">
        <f>G33+G37</f>
        <v>10</v>
      </c>
      <c r="H32" s="73"/>
      <c r="I32" s="73"/>
      <c r="J32" s="13"/>
    </row>
    <row r="33" spans="1:10" ht="20.25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9" t="s">
        <v>419</v>
      </c>
      <c r="I33" s="298"/>
      <c r="J33" s="272"/>
    </row>
    <row r="34" spans="1:10" ht="36.7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9"/>
      <c r="I34" s="299"/>
      <c r="J34" s="273"/>
    </row>
    <row r="35" spans="1:10" ht="23.25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9"/>
      <c r="I35" s="299"/>
      <c r="J35" s="273"/>
    </row>
    <row r="36" spans="1:10" ht="19.5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9"/>
      <c r="I36" s="300"/>
      <c r="J36" s="274"/>
    </row>
    <row r="37" spans="1:10" ht="18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83"/>
      <c r="J37" s="272"/>
    </row>
    <row r="38" spans="1:10" ht="21.75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84"/>
      <c r="J38" s="273"/>
    </row>
    <row r="39" spans="1:10" ht="25.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84"/>
      <c r="J39" s="273"/>
    </row>
    <row r="40" spans="1:10" ht="34.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85"/>
      <c r="J40" s="274"/>
    </row>
    <row r="41" spans="1:10" ht="165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325</v>
      </c>
      <c r="I41" s="181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</row>
    <row r="43" spans="1:10" s="19" customFormat="1" ht="74.2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0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9" t="s">
        <v>472</v>
      </c>
      <c r="I44" s="298"/>
      <c r="J44" s="272"/>
    </row>
    <row r="45" spans="1:10" ht="54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9"/>
      <c r="I45" s="299"/>
      <c r="J45" s="273"/>
    </row>
    <row r="46" spans="1:10" ht="41.2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9"/>
      <c r="I46" s="299"/>
      <c r="J46" s="273"/>
    </row>
    <row r="47" spans="1:10" ht="69.7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9"/>
      <c r="I47" s="300"/>
      <c r="J47" s="274"/>
    </row>
    <row r="48" spans="1:10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98"/>
      <c r="J48" s="275"/>
    </row>
    <row r="49" spans="1:10" ht="54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99"/>
      <c r="J49" s="276"/>
    </row>
    <row r="50" spans="1:10" ht="47.2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99"/>
      <c r="J50" s="276"/>
    </row>
    <row r="51" spans="1:10" ht="55.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300"/>
      <c r="J51" s="277"/>
    </row>
    <row r="52" spans="1:10" ht="135" x14ac:dyDescent="0.25">
      <c r="A52" s="67" t="s">
        <v>30</v>
      </c>
      <c r="B52" s="222" t="s">
        <v>425</v>
      </c>
      <c r="C52" s="222" t="s">
        <v>9</v>
      </c>
      <c r="D52" s="222" t="s">
        <v>65</v>
      </c>
      <c r="E52" s="222" t="s">
        <v>424</v>
      </c>
      <c r="F52" s="222" t="s">
        <v>15</v>
      </c>
      <c r="G52" s="222">
        <v>10</v>
      </c>
      <c r="H52" s="222" t="s">
        <v>426</v>
      </c>
      <c r="I52" s="28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81"/>
      <c r="J53" s="45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20"/>
    </row>
    <row r="55" spans="1:10" ht="210" x14ac:dyDescent="0.25">
      <c r="A55" s="225" t="s">
        <v>435</v>
      </c>
      <c r="B55" s="222" t="s">
        <v>427</v>
      </c>
      <c r="C55" s="222" t="s">
        <v>114</v>
      </c>
      <c r="D55" s="222" t="s">
        <v>428</v>
      </c>
      <c r="E55" s="222" t="s">
        <v>448</v>
      </c>
      <c r="F55" s="222" t="s">
        <v>429</v>
      </c>
      <c r="G55" s="222">
        <v>3</v>
      </c>
      <c r="H55" s="222" t="s">
        <v>430</v>
      </c>
      <c r="I55" s="222"/>
      <c r="J55" s="219"/>
    </row>
    <row r="56" spans="1:10" ht="135" x14ac:dyDescent="0.25">
      <c r="A56" s="225" t="s">
        <v>436</v>
      </c>
      <c r="B56" s="222" t="s">
        <v>432</v>
      </c>
      <c r="C56" s="222" t="s">
        <v>13</v>
      </c>
      <c r="D56" s="222" t="s">
        <v>428</v>
      </c>
      <c r="E56" s="79">
        <v>1</v>
      </c>
      <c r="F56" s="222" t="s">
        <v>15</v>
      </c>
      <c r="G56" s="222">
        <v>2</v>
      </c>
      <c r="H56" s="218" t="s">
        <v>433</v>
      </c>
      <c r="I56" s="222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J6+J10+J15+J19+J23+J28+J33+J37+J41+J42+J44+J48+J52+J53+J55+J56+J56</f>
        <v>0</v>
      </c>
    </row>
    <row r="60" spans="1:10" ht="30" x14ac:dyDescent="0.25">
      <c r="B60" s="48" t="s">
        <v>431</v>
      </c>
    </row>
  </sheetData>
  <mergeCells count="78">
    <mergeCell ref="A44:A47"/>
    <mergeCell ref="B44:B47"/>
    <mergeCell ref="C44:C47"/>
    <mergeCell ref="G44:G47"/>
    <mergeCell ref="A48:A51"/>
    <mergeCell ref="B48:B51"/>
    <mergeCell ref="C48:C51"/>
    <mergeCell ref="G48:G51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8:A31"/>
    <mergeCell ref="B28:B31"/>
    <mergeCell ref="C28:C31"/>
    <mergeCell ref="G28:G31"/>
    <mergeCell ref="H28:H3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H37:H40"/>
    <mergeCell ref="I37:I40"/>
    <mergeCell ref="J37:J40"/>
    <mergeCell ref="F44:F51"/>
    <mergeCell ref="I44:I47"/>
    <mergeCell ref="I48:I51"/>
    <mergeCell ref="J44:J47"/>
    <mergeCell ref="J48:J51"/>
    <mergeCell ref="H44:H47"/>
    <mergeCell ref="H48:H51"/>
  </mergeCells>
  <pageMargins left="0.11811023622047245" right="0" top="0.15748031496062992" bottom="0.15748031496062992" header="0.31496062992125984" footer="0.31496062992125984"/>
  <pageSetup paperSize="9" scale="54" fitToHeight="2" orientation="portrait" horizontalDpi="4294967294" r:id="rId1"/>
  <ignoredErrors>
    <ignoredError sqref="A43:A51 A54 A5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K4" sqref="K4"/>
    </sheetView>
  </sheetViews>
  <sheetFormatPr defaultRowHeight="15" x14ac:dyDescent="0.25"/>
  <cols>
    <col min="1" max="1" width="3.85546875" style="12" customWidth="1"/>
    <col min="2" max="2" width="21.7109375" style="12" customWidth="1"/>
    <col min="3" max="3" width="14.42578125" style="12" customWidth="1"/>
    <col min="4" max="4" width="22.7109375" style="12" customWidth="1"/>
    <col min="5" max="5" width="9.5703125" style="12" customWidth="1"/>
    <col min="6" max="7" width="16.7109375" style="12" customWidth="1"/>
    <col min="8" max="8" width="29" style="12" customWidth="1"/>
    <col min="9" max="9" width="11.5703125" style="12" bestFit="1" customWidth="1"/>
    <col min="10" max="10" width="32.140625" style="12" customWidth="1"/>
  </cols>
  <sheetData>
    <row r="1" spans="1:13" ht="73.5" customHeight="1" x14ac:dyDescent="0.25">
      <c r="J1" s="8" t="s">
        <v>250</v>
      </c>
    </row>
    <row r="2" spans="1:13" ht="36" customHeight="1" x14ac:dyDescent="0.25">
      <c r="A2" s="327" t="s">
        <v>300</v>
      </c>
      <c r="B2" s="327"/>
      <c r="C2" s="327"/>
      <c r="D2" s="327"/>
      <c r="E2" s="327"/>
      <c r="F2" s="327"/>
      <c r="G2" s="327"/>
      <c r="H2" s="327"/>
      <c r="I2" s="327"/>
      <c r="J2" s="327"/>
      <c r="K2" s="11"/>
      <c r="L2" s="11"/>
      <c r="M2" s="11"/>
    </row>
    <row r="3" spans="1:13" ht="46.5" customHeight="1" x14ac:dyDescent="0.25">
      <c r="A3" s="21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5</v>
      </c>
      <c r="H3" s="5" t="s">
        <v>42</v>
      </c>
      <c r="I3" s="21" t="s">
        <v>6</v>
      </c>
      <c r="J3" s="21" t="s">
        <v>7</v>
      </c>
    </row>
    <row r="4" spans="1:13" ht="51.75" customHeight="1" x14ac:dyDescent="0.25">
      <c r="A4" s="275">
        <v>1</v>
      </c>
      <c r="B4" s="275" t="s">
        <v>46</v>
      </c>
      <c r="C4" s="275" t="s">
        <v>9</v>
      </c>
      <c r="D4" s="6" t="s">
        <v>34</v>
      </c>
      <c r="E4" s="6" t="s">
        <v>179</v>
      </c>
      <c r="F4" s="355" t="s">
        <v>15</v>
      </c>
      <c r="G4" s="275">
        <v>40</v>
      </c>
      <c r="H4" s="272" t="s">
        <v>338</v>
      </c>
      <c r="I4" s="280"/>
      <c r="J4" s="272"/>
    </row>
    <row r="5" spans="1:13" ht="39.75" customHeight="1" x14ac:dyDescent="0.25">
      <c r="A5" s="276"/>
      <c r="B5" s="276"/>
      <c r="C5" s="276"/>
      <c r="D5" s="6" t="s">
        <v>35</v>
      </c>
      <c r="E5" s="6" t="s">
        <v>39</v>
      </c>
      <c r="F5" s="356"/>
      <c r="G5" s="276"/>
      <c r="H5" s="273"/>
      <c r="I5" s="281"/>
      <c r="J5" s="273"/>
    </row>
    <row r="6" spans="1:13" ht="46.5" customHeight="1" x14ac:dyDescent="0.25">
      <c r="A6" s="276"/>
      <c r="B6" s="276"/>
      <c r="C6" s="276"/>
      <c r="D6" s="6" t="s">
        <v>36</v>
      </c>
      <c r="E6" s="6" t="s">
        <v>147</v>
      </c>
      <c r="F6" s="356"/>
      <c r="G6" s="276"/>
      <c r="H6" s="273"/>
      <c r="I6" s="281"/>
      <c r="J6" s="273"/>
    </row>
    <row r="7" spans="1:13" ht="17.25" customHeight="1" x14ac:dyDescent="0.25">
      <c r="A7" s="277"/>
      <c r="B7" s="277"/>
      <c r="C7" s="277"/>
      <c r="D7" s="6" t="s">
        <v>37</v>
      </c>
      <c r="E7" s="6" t="s">
        <v>112</v>
      </c>
      <c r="F7" s="357"/>
      <c r="G7" s="277"/>
      <c r="H7" s="274"/>
      <c r="I7" s="282"/>
      <c r="J7" s="274"/>
    </row>
    <row r="8" spans="1:13" ht="105" x14ac:dyDescent="0.25">
      <c r="A8" s="28">
        <v>2</v>
      </c>
      <c r="B8" s="28" t="s">
        <v>47</v>
      </c>
      <c r="C8" s="81" t="s">
        <v>9</v>
      </c>
      <c r="D8" s="28" t="s">
        <v>65</v>
      </c>
      <c r="E8" s="28" t="s">
        <v>48</v>
      </c>
      <c r="F8" s="28" t="s">
        <v>172</v>
      </c>
      <c r="G8" s="28">
        <v>25</v>
      </c>
      <c r="H8" s="21" t="s">
        <v>351</v>
      </c>
      <c r="I8" s="145"/>
      <c r="J8" s="21"/>
    </row>
    <row r="9" spans="1:13" ht="85.5" customHeight="1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20</v>
      </c>
      <c r="H9" s="21" t="s">
        <v>171</v>
      </c>
      <c r="I9" s="130"/>
      <c r="J9" s="130"/>
    </row>
    <row r="10" spans="1:13" ht="75" x14ac:dyDescent="0.25">
      <c r="A10" s="28">
        <v>4</v>
      </c>
      <c r="B10" s="28" t="s">
        <v>50</v>
      </c>
      <c r="C10" s="28" t="s">
        <v>14</v>
      </c>
      <c r="D10" s="28" t="s">
        <v>65</v>
      </c>
      <c r="E10" s="28">
        <v>0</v>
      </c>
      <c r="F10" s="28" t="s">
        <v>15</v>
      </c>
      <c r="G10" s="28">
        <v>10</v>
      </c>
      <c r="H10" s="45" t="s">
        <v>159</v>
      </c>
      <c r="I10" s="21"/>
      <c r="J10" s="21"/>
    </row>
    <row r="11" spans="1:13" ht="210" x14ac:dyDescent="0.25">
      <c r="A11" s="222">
        <v>5</v>
      </c>
      <c r="B11" s="222" t="s">
        <v>427</v>
      </c>
      <c r="C11" s="222" t="s">
        <v>114</v>
      </c>
      <c r="D11" s="222" t="s">
        <v>428</v>
      </c>
      <c r="E11" s="222" t="s">
        <v>448</v>
      </c>
      <c r="F11" s="222" t="s">
        <v>429</v>
      </c>
      <c r="G11" s="222">
        <v>3</v>
      </c>
      <c r="H11" s="222" t="s">
        <v>430</v>
      </c>
      <c r="I11" s="219"/>
      <c r="J11" s="219"/>
    </row>
    <row r="12" spans="1:13" ht="150" x14ac:dyDescent="0.25">
      <c r="A12" s="222">
        <v>6</v>
      </c>
      <c r="B12" s="222" t="s">
        <v>432</v>
      </c>
      <c r="C12" s="222" t="s">
        <v>13</v>
      </c>
      <c r="D12" s="222" t="s">
        <v>428</v>
      </c>
      <c r="E12" s="79">
        <v>1</v>
      </c>
      <c r="F12" s="222" t="s">
        <v>15</v>
      </c>
      <c r="G12" s="222">
        <v>2</v>
      </c>
      <c r="H12" s="218" t="s">
        <v>433</v>
      </c>
      <c r="I12" s="219"/>
      <c r="J12" s="219"/>
    </row>
    <row r="13" spans="1:13" x14ac:dyDescent="0.25">
      <c r="A13" s="23"/>
      <c r="B13" s="23" t="s">
        <v>16</v>
      </c>
      <c r="C13" s="23"/>
      <c r="D13" s="23"/>
      <c r="E13" s="23"/>
      <c r="F13" s="23"/>
      <c r="G13" s="23">
        <f>G10+G8+G9+G4+G11+G12</f>
        <v>100</v>
      </c>
      <c r="H13" s="23"/>
      <c r="I13" s="23"/>
      <c r="J13" s="97">
        <f>J4+J8+J9+J10</f>
        <v>0</v>
      </c>
    </row>
    <row r="15" spans="1:13" ht="45" x14ac:dyDescent="0.25">
      <c r="B15" s="48" t="s">
        <v>431</v>
      </c>
    </row>
  </sheetData>
  <mergeCells count="9">
    <mergeCell ref="A2:J2"/>
    <mergeCell ref="A4:A7"/>
    <mergeCell ref="B4:B7"/>
    <mergeCell ref="H4:H7"/>
    <mergeCell ref="G4:G7"/>
    <mergeCell ref="C4:C7"/>
    <mergeCell ref="F4:F7"/>
    <mergeCell ref="I4:I7"/>
    <mergeCell ref="J4:J7"/>
  </mergeCells>
  <pageMargins left="0.31496062992125984" right="0.11811023622047245" top="0.74803149606299213" bottom="0.74803149606299213" header="0.31496062992125984" footer="0.31496062992125984"/>
  <pageSetup paperSize="9" scale="5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N5" sqref="N5"/>
    </sheetView>
  </sheetViews>
  <sheetFormatPr defaultRowHeight="15" x14ac:dyDescent="0.25"/>
  <cols>
    <col min="1" max="1" width="4.85546875" style="1" customWidth="1"/>
    <col min="2" max="2" width="17.7109375" style="1" customWidth="1"/>
    <col min="3" max="3" width="11.140625" style="1" customWidth="1"/>
    <col min="4" max="4" width="22.85546875" style="1" customWidth="1"/>
    <col min="5" max="5" width="9.7109375" style="1" bestFit="1" customWidth="1"/>
    <col min="6" max="6" width="18.28515625" style="1" customWidth="1"/>
    <col min="7" max="7" width="13.28515625" style="1" customWidth="1"/>
    <col min="8" max="8" width="26.28515625" style="1" customWidth="1"/>
    <col min="9" max="9" width="11.140625" style="1" customWidth="1"/>
    <col min="10" max="10" width="30.28515625" style="1" customWidth="1"/>
  </cols>
  <sheetData>
    <row r="1" spans="1:13" ht="75" x14ac:dyDescent="0.25">
      <c r="J1" s="8" t="s">
        <v>251</v>
      </c>
    </row>
    <row r="2" spans="1:13" ht="36.75" customHeight="1" x14ac:dyDescent="0.25">
      <c r="A2" s="327" t="s">
        <v>446</v>
      </c>
      <c r="B2" s="327"/>
      <c r="C2" s="327"/>
      <c r="D2" s="327"/>
      <c r="E2" s="327"/>
      <c r="F2" s="327"/>
      <c r="G2" s="327"/>
      <c r="H2" s="327"/>
      <c r="I2" s="327"/>
      <c r="J2" s="327"/>
      <c r="K2" s="15"/>
      <c r="L2" s="15"/>
      <c r="M2" s="15"/>
    </row>
    <row r="3" spans="1:13" ht="45" x14ac:dyDescent="0.25">
      <c r="A3" s="30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62</v>
      </c>
      <c r="G3" s="30" t="s">
        <v>5</v>
      </c>
      <c r="H3" s="5" t="s">
        <v>42</v>
      </c>
      <c r="I3" s="30" t="s">
        <v>6</v>
      </c>
      <c r="J3" s="30" t="s">
        <v>7</v>
      </c>
    </row>
    <row r="4" spans="1:13" ht="53.25" customHeight="1" x14ac:dyDescent="0.25">
      <c r="A4" s="275" t="s">
        <v>51</v>
      </c>
      <c r="B4" s="275" t="s">
        <v>52</v>
      </c>
      <c r="C4" s="275" t="s">
        <v>9</v>
      </c>
      <c r="D4" s="6" t="s">
        <v>34</v>
      </c>
      <c r="E4" s="6" t="s">
        <v>38</v>
      </c>
      <c r="F4" s="355" t="s">
        <v>15</v>
      </c>
      <c r="G4" s="275">
        <v>60</v>
      </c>
      <c r="H4" s="275" t="s">
        <v>467</v>
      </c>
      <c r="I4" s="283"/>
      <c r="J4" s="275"/>
    </row>
    <row r="5" spans="1:13" ht="24.75" customHeight="1" x14ac:dyDescent="0.25">
      <c r="A5" s="276"/>
      <c r="B5" s="276"/>
      <c r="C5" s="276"/>
      <c r="D5" s="6" t="s">
        <v>35</v>
      </c>
      <c r="E5" s="6" t="s">
        <v>39</v>
      </c>
      <c r="F5" s="356"/>
      <c r="G5" s="276"/>
      <c r="H5" s="276"/>
      <c r="I5" s="284"/>
      <c r="J5" s="276"/>
    </row>
    <row r="6" spans="1:13" ht="35.25" customHeight="1" x14ac:dyDescent="0.25">
      <c r="A6" s="276"/>
      <c r="B6" s="276"/>
      <c r="C6" s="276"/>
      <c r="D6" s="6" t="s">
        <v>36</v>
      </c>
      <c r="E6" s="6" t="s">
        <v>40</v>
      </c>
      <c r="F6" s="356"/>
      <c r="G6" s="276"/>
      <c r="H6" s="276"/>
      <c r="I6" s="284"/>
      <c r="J6" s="276"/>
    </row>
    <row r="7" spans="1:13" x14ac:dyDescent="0.25">
      <c r="A7" s="277"/>
      <c r="B7" s="277"/>
      <c r="C7" s="277"/>
      <c r="D7" s="6" t="s">
        <v>37</v>
      </c>
      <c r="E7" s="6" t="s">
        <v>112</v>
      </c>
      <c r="F7" s="357"/>
      <c r="G7" s="277"/>
      <c r="H7" s="277"/>
      <c r="I7" s="285"/>
      <c r="J7" s="277"/>
    </row>
    <row r="8" spans="1:13" ht="135" x14ac:dyDescent="0.25">
      <c r="A8" s="28">
        <v>2</v>
      </c>
      <c r="B8" s="28" t="s">
        <v>54</v>
      </c>
      <c r="C8" s="28" t="s">
        <v>9</v>
      </c>
      <c r="D8" s="28" t="s">
        <v>175</v>
      </c>
      <c r="E8" s="28">
        <v>100</v>
      </c>
      <c r="F8" s="28" t="s">
        <v>173</v>
      </c>
      <c r="G8" s="28">
        <v>20</v>
      </c>
      <c r="H8" s="28" t="s">
        <v>174</v>
      </c>
      <c r="I8" s="28"/>
      <c r="J8" s="28"/>
    </row>
    <row r="9" spans="1:13" ht="75" x14ac:dyDescent="0.25">
      <c r="A9" s="28">
        <v>3</v>
      </c>
      <c r="B9" s="28" t="s">
        <v>50</v>
      </c>
      <c r="C9" s="28" t="s">
        <v>14</v>
      </c>
      <c r="D9" s="28" t="s">
        <v>65</v>
      </c>
      <c r="E9" s="28">
        <v>0</v>
      </c>
      <c r="F9" s="28" t="s">
        <v>15</v>
      </c>
      <c r="G9" s="28">
        <v>15</v>
      </c>
      <c r="H9" s="28" t="s">
        <v>159</v>
      </c>
      <c r="I9" s="28"/>
      <c r="J9" s="28"/>
    </row>
    <row r="10" spans="1:13" ht="210" x14ac:dyDescent="0.25">
      <c r="A10" s="222">
        <v>4</v>
      </c>
      <c r="B10" s="222" t="s">
        <v>427</v>
      </c>
      <c r="C10" s="222" t="s">
        <v>114</v>
      </c>
      <c r="D10" s="222" t="s">
        <v>428</v>
      </c>
      <c r="E10" s="222" t="s">
        <v>448</v>
      </c>
      <c r="F10" s="222" t="s">
        <v>429</v>
      </c>
      <c r="G10" s="222">
        <v>3</v>
      </c>
      <c r="H10" s="222" t="s">
        <v>430</v>
      </c>
      <c r="I10" s="222"/>
      <c r="J10" s="222"/>
    </row>
    <row r="11" spans="1:13" ht="195" x14ac:dyDescent="0.25">
      <c r="A11" s="222">
        <v>5</v>
      </c>
      <c r="B11" s="222" t="s">
        <v>432</v>
      </c>
      <c r="C11" s="222" t="s">
        <v>13</v>
      </c>
      <c r="D11" s="222" t="s">
        <v>428</v>
      </c>
      <c r="E11" s="79">
        <v>1</v>
      </c>
      <c r="F11" s="222" t="s">
        <v>15</v>
      </c>
      <c r="G11" s="222">
        <v>2</v>
      </c>
      <c r="H11" s="218" t="s">
        <v>433</v>
      </c>
      <c r="I11" s="222"/>
      <c r="J11" s="222"/>
    </row>
    <row r="12" spans="1:13" x14ac:dyDescent="0.25">
      <c r="A12" s="23"/>
      <c r="B12" s="23" t="s">
        <v>16</v>
      </c>
      <c r="C12" s="23"/>
      <c r="D12" s="23"/>
      <c r="E12" s="23"/>
      <c r="F12" s="23"/>
      <c r="G12" s="23">
        <f>G8+G4+G9+G10+G11</f>
        <v>100</v>
      </c>
      <c r="H12" s="23"/>
      <c r="I12" s="23"/>
      <c r="J12" s="97">
        <f>J4+J8+J9</f>
        <v>0</v>
      </c>
    </row>
    <row r="13" spans="1:13" x14ac:dyDescent="0.25">
      <c r="E13" s="16"/>
      <c r="F13" s="16"/>
    </row>
    <row r="14" spans="1:13" ht="45" x14ac:dyDescent="0.25">
      <c r="B14" s="48" t="s">
        <v>431</v>
      </c>
    </row>
  </sheetData>
  <mergeCells count="9">
    <mergeCell ref="A2:J2"/>
    <mergeCell ref="A4:A7"/>
    <mergeCell ref="B4:B7"/>
    <mergeCell ref="C4:C7"/>
    <mergeCell ref="H4:H7"/>
    <mergeCell ref="G4:G7"/>
    <mergeCell ref="F4:F7"/>
    <mergeCell ref="I4:I7"/>
    <mergeCell ref="J4:J7"/>
  </mergeCells>
  <pageMargins left="0.25" right="0.25" top="0.75" bottom="0.75" header="0.3" footer="0.3"/>
  <pageSetup paperSize="9" scale="60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J1" sqref="J1"/>
    </sheetView>
  </sheetViews>
  <sheetFormatPr defaultRowHeight="15" x14ac:dyDescent="0.25"/>
  <cols>
    <col min="1" max="1" width="6.28515625" style="1" customWidth="1"/>
    <col min="2" max="2" width="19.85546875" style="1" customWidth="1"/>
    <col min="3" max="3" width="10.7109375" style="1" customWidth="1"/>
    <col min="4" max="4" width="24.42578125" style="1" customWidth="1"/>
    <col min="5" max="5" width="13.85546875" style="1" customWidth="1"/>
    <col min="6" max="6" width="16.7109375" style="1" customWidth="1"/>
    <col min="7" max="7" width="12" style="1" bestFit="1" customWidth="1"/>
    <col min="8" max="8" width="30.85546875" style="1" customWidth="1"/>
    <col min="9" max="9" width="11.5703125" style="1" bestFit="1" customWidth="1"/>
    <col min="10" max="10" width="33.85546875" style="1" customWidth="1"/>
  </cols>
  <sheetData>
    <row r="1" spans="1:13" ht="75" x14ac:dyDescent="0.25">
      <c r="J1" s="8" t="s">
        <v>252</v>
      </c>
    </row>
    <row r="2" spans="1:13" ht="30" customHeight="1" x14ac:dyDescent="0.25">
      <c r="A2" s="327" t="s">
        <v>302</v>
      </c>
      <c r="B2" s="327"/>
      <c r="C2" s="327"/>
      <c r="D2" s="327"/>
      <c r="E2" s="327"/>
      <c r="F2" s="327"/>
      <c r="G2" s="327"/>
      <c r="H2" s="327"/>
      <c r="I2" s="327"/>
      <c r="J2" s="327"/>
      <c r="K2" s="11"/>
      <c r="L2" s="11"/>
      <c r="M2" s="11"/>
    </row>
    <row r="3" spans="1:13" ht="45" x14ac:dyDescent="0.25">
      <c r="A3" s="4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3" ht="21.75" customHeight="1" x14ac:dyDescent="0.25">
      <c r="A4" s="67">
        <v>1</v>
      </c>
      <c r="B4" s="287" t="s">
        <v>8</v>
      </c>
      <c r="C4" s="359"/>
      <c r="D4" s="288"/>
      <c r="E4" s="28">
        <v>100</v>
      </c>
      <c r="F4" s="73"/>
      <c r="G4" s="28">
        <f>G5</f>
        <v>40</v>
      </c>
      <c r="H4" s="73"/>
      <c r="I4" s="13"/>
      <c r="J4" s="13"/>
    </row>
    <row r="5" spans="1:13" ht="24.75" customHeight="1" x14ac:dyDescent="0.25">
      <c r="A5" s="69" t="s">
        <v>21</v>
      </c>
      <c r="B5" s="305" t="s">
        <v>130</v>
      </c>
      <c r="C5" s="358"/>
      <c r="D5" s="358"/>
      <c r="E5" s="306"/>
      <c r="F5" s="73"/>
      <c r="G5" s="63">
        <f>G6+G10</f>
        <v>40</v>
      </c>
      <c r="H5" s="82"/>
      <c r="I5" s="13"/>
      <c r="J5" s="13"/>
    </row>
    <row r="6" spans="1:13" ht="43.5" customHeight="1" x14ac:dyDescent="0.25">
      <c r="A6" s="301" t="s">
        <v>67</v>
      </c>
      <c r="B6" s="279" t="s">
        <v>17</v>
      </c>
      <c r="C6" s="279" t="s">
        <v>9</v>
      </c>
      <c r="D6" s="6" t="s">
        <v>34</v>
      </c>
      <c r="E6" s="6" t="s">
        <v>138</v>
      </c>
      <c r="F6" s="279" t="s">
        <v>15</v>
      </c>
      <c r="G6" s="279">
        <v>20</v>
      </c>
      <c r="H6" s="279" t="s">
        <v>339</v>
      </c>
      <c r="I6" s="280"/>
      <c r="J6" s="272"/>
    </row>
    <row r="7" spans="1:13" ht="33.75" customHeight="1" x14ac:dyDescent="0.25">
      <c r="A7" s="302"/>
      <c r="B7" s="279"/>
      <c r="C7" s="279"/>
      <c r="D7" s="6" t="s">
        <v>35</v>
      </c>
      <c r="E7" s="6" t="s">
        <v>148</v>
      </c>
      <c r="F7" s="279"/>
      <c r="G7" s="279"/>
      <c r="H7" s="279"/>
      <c r="I7" s="281"/>
      <c r="J7" s="273"/>
    </row>
    <row r="8" spans="1:13" ht="28.5" customHeight="1" x14ac:dyDescent="0.25">
      <c r="A8" s="302"/>
      <c r="B8" s="279"/>
      <c r="C8" s="279"/>
      <c r="D8" s="6" t="s">
        <v>36</v>
      </c>
      <c r="E8" s="6" t="s">
        <v>149</v>
      </c>
      <c r="F8" s="279"/>
      <c r="G8" s="279"/>
      <c r="H8" s="279"/>
      <c r="I8" s="281"/>
      <c r="J8" s="273"/>
    </row>
    <row r="9" spans="1:13" ht="50.25" customHeight="1" x14ac:dyDescent="0.25">
      <c r="A9" s="303"/>
      <c r="B9" s="279"/>
      <c r="C9" s="279"/>
      <c r="D9" s="6" t="s">
        <v>37</v>
      </c>
      <c r="E9" s="6" t="s">
        <v>112</v>
      </c>
      <c r="F9" s="279"/>
      <c r="G9" s="279"/>
      <c r="H9" s="279"/>
      <c r="I9" s="282"/>
      <c r="J9" s="274"/>
    </row>
    <row r="10" spans="1:13" ht="39" customHeight="1" x14ac:dyDescent="0.25">
      <c r="A10" s="301" t="s">
        <v>68</v>
      </c>
      <c r="B10" s="279" t="s">
        <v>18</v>
      </c>
      <c r="C10" s="279" t="s">
        <v>9</v>
      </c>
      <c r="D10" s="6" t="s">
        <v>34</v>
      </c>
      <c r="E10" s="6" t="s">
        <v>138</v>
      </c>
      <c r="F10" s="279"/>
      <c r="G10" s="279">
        <v>20</v>
      </c>
      <c r="H10" s="279" t="s">
        <v>340</v>
      </c>
      <c r="I10" s="280"/>
      <c r="J10" s="272"/>
    </row>
    <row r="11" spans="1:13" ht="33" customHeight="1" x14ac:dyDescent="0.25">
      <c r="A11" s="302"/>
      <c r="B11" s="279"/>
      <c r="C11" s="279"/>
      <c r="D11" s="6" t="s">
        <v>35</v>
      </c>
      <c r="E11" s="6" t="s">
        <v>148</v>
      </c>
      <c r="F11" s="279"/>
      <c r="G11" s="279"/>
      <c r="H11" s="279"/>
      <c r="I11" s="281"/>
      <c r="J11" s="273"/>
    </row>
    <row r="12" spans="1:13" ht="42.75" customHeight="1" x14ac:dyDescent="0.25">
      <c r="A12" s="302"/>
      <c r="B12" s="279"/>
      <c r="C12" s="279"/>
      <c r="D12" s="6" t="s">
        <v>36</v>
      </c>
      <c r="E12" s="6" t="s">
        <v>149</v>
      </c>
      <c r="F12" s="279"/>
      <c r="G12" s="279"/>
      <c r="H12" s="279"/>
      <c r="I12" s="281"/>
      <c r="J12" s="273"/>
    </row>
    <row r="13" spans="1:13" ht="42" customHeight="1" x14ac:dyDescent="0.25">
      <c r="A13" s="303"/>
      <c r="B13" s="279"/>
      <c r="C13" s="279"/>
      <c r="D13" s="6" t="s">
        <v>37</v>
      </c>
      <c r="E13" s="6" t="s">
        <v>112</v>
      </c>
      <c r="F13" s="279"/>
      <c r="G13" s="279"/>
      <c r="H13" s="279"/>
      <c r="I13" s="282"/>
      <c r="J13" s="274"/>
    </row>
    <row r="14" spans="1:13" ht="151.5" customHeight="1" x14ac:dyDescent="0.25">
      <c r="A14" s="28" t="s">
        <v>53</v>
      </c>
      <c r="B14" s="28" t="s">
        <v>176</v>
      </c>
      <c r="C14" s="28" t="s">
        <v>9</v>
      </c>
      <c r="D14" s="28" t="s">
        <v>65</v>
      </c>
      <c r="E14" s="28">
        <v>90</v>
      </c>
      <c r="F14" s="70" t="s">
        <v>172</v>
      </c>
      <c r="G14" s="28">
        <v>20</v>
      </c>
      <c r="H14" s="28" t="s">
        <v>177</v>
      </c>
      <c r="I14" s="147"/>
      <c r="J14" s="4"/>
    </row>
    <row r="15" spans="1:13" ht="164.25" customHeight="1" x14ac:dyDescent="0.25">
      <c r="A15" s="28">
        <v>3</v>
      </c>
      <c r="B15" s="28" t="s">
        <v>56</v>
      </c>
      <c r="C15" s="28" t="s">
        <v>9</v>
      </c>
      <c r="D15" s="28" t="s">
        <v>65</v>
      </c>
      <c r="E15" s="28">
        <v>95</v>
      </c>
      <c r="F15" s="70" t="s">
        <v>172</v>
      </c>
      <c r="G15" s="28">
        <v>20</v>
      </c>
      <c r="H15" s="28" t="s">
        <v>341</v>
      </c>
      <c r="I15" s="147"/>
      <c r="J15" s="4"/>
    </row>
    <row r="16" spans="1:13" ht="105" x14ac:dyDescent="0.25">
      <c r="A16" s="28">
        <v>4</v>
      </c>
      <c r="B16" s="28" t="s">
        <v>57</v>
      </c>
      <c r="C16" s="28" t="s">
        <v>58</v>
      </c>
      <c r="D16" s="28" t="s">
        <v>175</v>
      </c>
      <c r="E16" s="28">
        <v>100</v>
      </c>
      <c r="F16" s="70" t="s">
        <v>172</v>
      </c>
      <c r="G16" s="28">
        <v>10</v>
      </c>
      <c r="H16" s="28" t="s">
        <v>174</v>
      </c>
      <c r="I16" s="4"/>
      <c r="J16" s="4"/>
    </row>
    <row r="17" spans="1:10" ht="85.5" customHeight="1" x14ac:dyDescent="0.25">
      <c r="A17" s="223" t="s">
        <v>30</v>
      </c>
      <c r="B17" s="217" t="s">
        <v>218</v>
      </c>
      <c r="C17" s="217" t="s">
        <v>14</v>
      </c>
      <c r="D17" s="217" t="s">
        <v>65</v>
      </c>
      <c r="E17" s="217">
        <v>0</v>
      </c>
      <c r="F17" s="217" t="s">
        <v>15</v>
      </c>
      <c r="G17" s="217">
        <v>5</v>
      </c>
      <c r="H17" s="217" t="s">
        <v>159</v>
      </c>
      <c r="I17" s="220"/>
      <c r="J17" s="220"/>
    </row>
    <row r="18" spans="1:10" ht="210" x14ac:dyDescent="0.25">
      <c r="A18" s="225" t="s">
        <v>31</v>
      </c>
      <c r="B18" s="222" t="s">
        <v>427</v>
      </c>
      <c r="C18" s="222" t="s">
        <v>114</v>
      </c>
      <c r="D18" s="222" t="s">
        <v>428</v>
      </c>
      <c r="E18" s="222" t="s">
        <v>448</v>
      </c>
      <c r="F18" s="222" t="s">
        <v>429</v>
      </c>
      <c r="G18" s="222">
        <v>3</v>
      </c>
      <c r="H18" s="222" t="s">
        <v>430</v>
      </c>
      <c r="I18" s="219"/>
      <c r="J18" s="219"/>
    </row>
    <row r="19" spans="1:10" ht="165" x14ac:dyDescent="0.25">
      <c r="A19" s="225" t="s">
        <v>66</v>
      </c>
      <c r="B19" s="222" t="s">
        <v>432</v>
      </c>
      <c r="C19" s="222" t="s">
        <v>13</v>
      </c>
      <c r="D19" s="222" t="s">
        <v>428</v>
      </c>
      <c r="E19" s="79">
        <v>1</v>
      </c>
      <c r="F19" s="222" t="s">
        <v>15</v>
      </c>
      <c r="G19" s="222">
        <v>2</v>
      </c>
      <c r="H19" s="218" t="s">
        <v>433</v>
      </c>
      <c r="I19" s="219"/>
      <c r="J19" s="219"/>
    </row>
    <row r="20" spans="1:10" x14ac:dyDescent="0.25">
      <c r="A20" s="23"/>
      <c r="B20" s="23" t="s">
        <v>16</v>
      </c>
      <c r="C20" s="23"/>
      <c r="D20" s="23"/>
      <c r="E20" s="23"/>
      <c r="F20" s="23"/>
      <c r="G20" s="23">
        <f>G17+G16+G15+G14+G4+G18+G19</f>
        <v>100</v>
      </c>
      <c r="H20" s="23"/>
      <c r="I20" s="23"/>
      <c r="J20" s="97">
        <f>J6+J10+J14+J15+J16+J18+J19</f>
        <v>0</v>
      </c>
    </row>
    <row r="22" spans="1:10" ht="45" x14ac:dyDescent="0.25">
      <c r="B22" s="48" t="s">
        <v>431</v>
      </c>
    </row>
  </sheetData>
  <mergeCells count="18">
    <mergeCell ref="I10:I13"/>
    <mergeCell ref="J10:J13"/>
    <mergeCell ref="A2:J2"/>
    <mergeCell ref="A6:A9"/>
    <mergeCell ref="A10:A13"/>
    <mergeCell ref="B5:E5"/>
    <mergeCell ref="B4:D4"/>
    <mergeCell ref="F6:F13"/>
    <mergeCell ref="H6:H9"/>
    <mergeCell ref="H10:H13"/>
    <mergeCell ref="G6:G9"/>
    <mergeCell ref="G10:G13"/>
    <mergeCell ref="B6:B9"/>
    <mergeCell ref="C6:C9"/>
    <mergeCell ref="B10:B13"/>
    <mergeCell ref="C10:C13"/>
    <mergeCell ref="I6:I9"/>
    <mergeCell ref="J6:J9"/>
  </mergeCells>
  <pageMargins left="0.31496062992125984" right="0.31496062992125984" top="0.55118110236220474" bottom="0.55118110236220474" header="0.31496062992125984" footer="0.31496062992125984"/>
  <pageSetup paperSize="9" scale="54" orientation="portrait" horizontalDpi="4294967293" r:id="rId1"/>
  <ignoredErrors>
    <ignoredError sqref="A17 A14 A5" numberStoredAsText="1"/>
    <ignoredError sqref="A6:A9 A10:A13" twoDigitTextYear="1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9" zoomScaleNormal="89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J1" sqref="J1"/>
    </sheetView>
  </sheetViews>
  <sheetFormatPr defaultRowHeight="15" x14ac:dyDescent="0.25"/>
  <cols>
    <col min="1" max="1" width="5.85546875" style="1" customWidth="1"/>
    <col min="2" max="2" width="18.5703125" style="1" customWidth="1"/>
    <col min="3" max="3" width="10.28515625" style="1" customWidth="1"/>
    <col min="4" max="4" width="23.85546875" style="1" customWidth="1"/>
    <col min="5" max="5" width="10" style="1" customWidth="1"/>
    <col min="6" max="6" width="17.28515625" style="1" customWidth="1"/>
    <col min="7" max="7" width="11.28515625" style="1" customWidth="1"/>
    <col min="8" max="8" width="29.85546875" style="1" customWidth="1"/>
    <col min="9" max="9" width="9.5703125" style="1" customWidth="1"/>
    <col min="10" max="10" width="40.85546875" style="1" customWidth="1"/>
  </cols>
  <sheetData>
    <row r="1" spans="1:11" ht="60" x14ac:dyDescent="0.25">
      <c r="J1" s="8" t="s">
        <v>253</v>
      </c>
    </row>
    <row r="2" spans="1:11" ht="33.75" customHeight="1" x14ac:dyDescent="0.25">
      <c r="A2" s="327" t="s">
        <v>299</v>
      </c>
      <c r="B2" s="327"/>
      <c r="C2" s="327"/>
      <c r="D2" s="327"/>
      <c r="E2" s="327"/>
      <c r="F2" s="327"/>
      <c r="G2" s="327"/>
      <c r="H2" s="327"/>
      <c r="I2" s="327"/>
      <c r="J2" s="327"/>
      <c r="K2" s="16"/>
    </row>
    <row r="3" spans="1:11" ht="66.75" customHeight="1" x14ac:dyDescent="0.25">
      <c r="A3" s="4" t="s">
        <v>0</v>
      </c>
      <c r="B3" s="4" t="s">
        <v>55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29.25" customHeight="1" x14ac:dyDescent="0.25">
      <c r="A4" s="275">
        <v>1</v>
      </c>
      <c r="B4" s="275" t="s">
        <v>46</v>
      </c>
      <c r="C4" s="275" t="s">
        <v>9</v>
      </c>
      <c r="D4" s="6" t="s">
        <v>34</v>
      </c>
      <c r="E4" s="6" t="s">
        <v>38</v>
      </c>
      <c r="F4" s="355" t="s">
        <v>15</v>
      </c>
      <c r="G4" s="275">
        <v>40</v>
      </c>
      <c r="H4" s="275" t="s">
        <v>343</v>
      </c>
      <c r="I4" s="318"/>
      <c r="J4" s="272"/>
    </row>
    <row r="5" spans="1:11" ht="22.5" customHeight="1" x14ac:dyDescent="0.25">
      <c r="A5" s="276"/>
      <c r="B5" s="276"/>
      <c r="C5" s="276"/>
      <c r="D5" s="6" t="s">
        <v>35</v>
      </c>
      <c r="E5" s="6" t="s">
        <v>39</v>
      </c>
      <c r="F5" s="356"/>
      <c r="G5" s="276"/>
      <c r="H5" s="276"/>
      <c r="I5" s="319"/>
      <c r="J5" s="273"/>
    </row>
    <row r="6" spans="1:11" ht="42" customHeight="1" x14ac:dyDescent="0.25">
      <c r="A6" s="276"/>
      <c r="B6" s="276"/>
      <c r="C6" s="276"/>
      <c r="D6" s="6" t="s">
        <v>36</v>
      </c>
      <c r="E6" s="6" t="s">
        <v>40</v>
      </c>
      <c r="F6" s="356"/>
      <c r="G6" s="276"/>
      <c r="H6" s="276"/>
      <c r="I6" s="319"/>
      <c r="J6" s="273"/>
    </row>
    <row r="7" spans="1:11" ht="19.5" customHeight="1" x14ac:dyDescent="0.25">
      <c r="A7" s="277"/>
      <c r="B7" s="277"/>
      <c r="C7" s="277"/>
      <c r="D7" s="6" t="s">
        <v>37</v>
      </c>
      <c r="E7" s="6" t="s">
        <v>112</v>
      </c>
      <c r="F7" s="357"/>
      <c r="G7" s="277"/>
      <c r="H7" s="277"/>
      <c r="I7" s="320"/>
      <c r="J7" s="274"/>
    </row>
    <row r="8" spans="1:11" ht="132.75" customHeight="1" x14ac:dyDescent="0.25">
      <c r="A8" s="28">
        <v>2</v>
      </c>
      <c r="B8" s="28" t="s">
        <v>60</v>
      </c>
      <c r="C8" s="28" t="s">
        <v>9</v>
      </c>
      <c r="D8" s="28" t="s">
        <v>65</v>
      </c>
      <c r="E8" s="28">
        <v>100</v>
      </c>
      <c r="F8" s="70" t="s">
        <v>172</v>
      </c>
      <c r="G8" s="28">
        <v>20</v>
      </c>
      <c r="H8" s="28" t="s">
        <v>344</v>
      </c>
      <c r="I8" s="49"/>
      <c r="J8" s="49"/>
    </row>
    <row r="9" spans="1:11" ht="75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10</v>
      </c>
      <c r="H9" s="28" t="s">
        <v>171</v>
      </c>
      <c r="I9" s="130"/>
      <c r="J9" s="130"/>
    </row>
    <row r="10" spans="1:11" ht="125.25" customHeight="1" x14ac:dyDescent="0.25">
      <c r="A10" s="28">
        <v>4</v>
      </c>
      <c r="B10" s="28" t="s">
        <v>61</v>
      </c>
      <c r="C10" s="28" t="s">
        <v>9</v>
      </c>
      <c r="D10" s="28" t="s">
        <v>65</v>
      </c>
      <c r="E10" s="28">
        <v>95</v>
      </c>
      <c r="F10" s="70" t="s">
        <v>172</v>
      </c>
      <c r="G10" s="28">
        <v>20</v>
      </c>
      <c r="H10" s="70" t="s">
        <v>342</v>
      </c>
      <c r="I10" s="49"/>
      <c r="J10" s="49"/>
    </row>
    <row r="11" spans="1:11" ht="79.5" customHeight="1" x14ac:dyDescent="0.25">
      <c r="A11" s="67" t="s">
        <v>30</v>
      </c>
      <c r="B11" s="28" t="s">
        <v>218</v>
      </c>
      <c r="C11" s="28" t="s">
        <v>14</v>
      </c>
      <c r="D11" s="28" t="s">
        <v>65</v>
      </c>
      <c r="E11" s="28">
        <v>0</v>
      </c>
      <c r="F11" s="62" t="s">
        <v>15</v>
      </c>
      <c r="G11" s="28">
        <v>10</v>
      </c>
      <c r="H11" s="167" t="s">
        <v>159</v>
      </c>
      <c r="I11" s="49"/>
      <c r="J11" s="49"/>
    </row>
    <row r="12" spans="1:11" x14ac:dyDescent="0.25">
      <c r="A12" s="23"/>
      <c r="B12" s="23" t="s">
        <v>16</v>
      </c>
      <c r="C12" s="23"/>
      <c r="D12" s="23"/>
      <c r="E12" s="23"/>
      <c r="F12" s="23"/>
      <c r="G12" s="23">
        <f>G11+G10+G9+G8+G4</f>
        <v>100</v>
      </c>
      <c r="H12" s="23"/>
      <c r="I12" s="23"/>
      <c r="J12" s="97">
        <f>J4+J8+J9+J10+J11</f>
        <v>0</v>
      </c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4294967293" r:id="rId1"/>
  <ignoredErrors>
    <ignoredError sqref="A1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O10" sqref="O10"/>
    </sheetView>
  </sheetViews>
  <sheetFormatPr defaultRowHeight="15" x14ac:dyDescent="0.25"/>
  <cols>
    <col min="1" max="1" width="4.5703125" style="1" customWidth="1"/>
    <col min="2" max="2" width="18" style="1" customWidth="1"/>
    <col min="3" max="3" width="11.7109375" style="1" customWidth="1"/>
    <col min="4" max="4" width="22.28515625" style="1" customWidth="1"/>
    <col min="5" max="5" width="10.85546875" style="1" customWidth="1"/>
    <col min="6" max="6" width="17" style="1" customWidth="1"/>
    <col min="7" max="7" width="11.7109375" style="1" customWidth="1"/>
    <col min="8" max="8" width="29.85546875" style="1" customWidth="1"/>
    <col min="9" max="9" width="11.5703125" style="1" bestFit="1" customWidth="1"/>
    <col min="10" max="10" width="38.28515625" style="1" customWidth="1"/>
  </cols>
  <sheetData>
    <row r="1" spans="1:10" ht="75" x14ac:dyDescent="0.25">
      <c r="J1" s="8" t="s">
        <v>254</v>
      </c>
    </row>
    <row r="2" spans="1:10" ht="32.25" customHeight="1" x14ac:dyDescent="0.25">
      <c r="A2" s="322" t="s">
        <v>298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67.5" customHeight="1" x14ac:dyDescent="0.25">
      <c r="A3" s="4" t="s">
        <v>0</v>
      </c>
      <c r="B3" s="4" t="s">
        <v>55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40.5" customHeight="1" x14ac:dyDescent="0.25">
      <c r="A4" s="275">
        <v>1</v>
      </c>
      <c r="B4" s="275" t="s">
        <v>46</v>
      </c>
      <c r="C4" s="275" t="s">
        <v>9</v>
      </c>
      <c r="D4" s="6" t="s">
        <v>34</v>
      </c>
      <c r="E4" s="6" t="s">
        <v>38</v>
      </c>
      <c r="F4" s="355" t="s">
        <v>15</v>
      </c>
      <c r="G4" s="275">
        <v>40</v>
      </c>
      <c r="H4" s="275" t="s">
        <v>343</v>
      </c>
      <c r="I4" s="280"/>
      <c r="J4" s="272"/>
    </row>
    <row r="5" spans="1:10" ht="36.75" customHeight="1" x14ac:dyDescent="0.25">
      <c r="A5" s="276"/>
      <c r="B5" s="276"/>
      <c r="C5" s="276"/>
      <c r="D5" s="6" t="s">
        <v>35</v>
      </c>
      <c r="E5" s="6" t="s">
        <v>39</v>
      </c>
      <c r="F5" s="356"/>
      <c r="G5" s="276"/>
      <c r="H5" s="276"/>
      <c r="I5" s="281"/>
      <c r="J5" s="273"/>
    </row>
    <row r="6" spans="1:10" ht="40.5" customHeight="1" x14ac:dyDescent="0.25">
      <c r="A6" s="276"/>
      <c r="B6" s="276"/>
      <c r="C6" s="276"/>
      <c r="D6" s="6" t="s">
        <v>36</v>
      </c>
      <c r="E6" s="6" t="s">
        <v>40</v>
      </c>
      <c r="F6" s="356"/>
      <c r="G6" s="276"/>
      <c r="H6" s="276"/>
      <c r="I6" s="281"/>
      <c r="J6" s="273"/>
    </row>
    <row r="7" spans="1:10" x14ac:dyDescent="0.25">
      <c r="A7" s="277"/>
      <c r="B7" s="277"/>
      <c r="C7" s="277"/>
      <c r="D7" s="6" t="s">
        <v>37</v>
      </c>
      <c r="E7" s="6" t="s">
        <v>112</v>
      </c>
      <c r="F7" s="357"/>
      <c r="G7" s="277"/>
      <c r="H7" s="277"/>
      <c r="I7" s="282"/>
      <c r="J7" s="274"/>
    </row>
    <row r="8" spans="1:10" ht="120" x14ac:dyDescent="0.25">
      <c r="A8" s="28">
        <v>2</v>
      </c>
      <c r="B8" s="28" t="s">
        <v>60</v>
      </c>
      <c r="C8" s="28" t="s">
        <v>9</v>
      </c>
      <c r="D8" s="28" t="s">
        <v>65</v>
      </c>
      <c r="E8" s="28">
        <v>100</v>
      </c>
      <c r="F8" s="70" t="s">
        <v>172</v>
      </c>
      <c r="G8" s="28">
        <v>20</v>
      </c>
      <c r="H8" s="28" t="s">
        <v>180</v>
      </c>
      <c r="I8" s="49"/>
      <c r="J8" s="49"/>
    </row>
    <row r="9" spans="1:10" ht="75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10</v>
      </c>
      <c r="H9" s="28" t="s">
        <v>171</v>
      </c>
      <c r="I9" s="114"/>
      <c r="J9" s="114"/>
    </row>
    <row r="10" spans="1:10" ht="120" x14ac:dyDescent="0.25">
      <c r="A10" s="28">
        <v>4</v>
      </c>
      <c r="B10" s="28" t="s">
        <v>61</v>
      </c>
      <c r="C10" s="28" t="s">
        <v>9</v>
      </c>
      <c r="D10" s="28" t="s">
        <v>65</v>
      </c>
      <c r="E10" s="28">
        <v>95</v>
      </c>
      <c r="F10" s="70" t="s">
        <v>172</v>
      </c>
      <c r="G10" s="28">
        <v>20</v>
      </c>
      <c r="H10" s="70" t="s">
        <v>342</v>
      </c>
      <c r="I10" s="49"/>
      <c r="J10" s="49"/>
    </row>
    <row r="11" spans="1:10" ht="77.25" customHeight="1" x14ac:dyDescent="0.25">
      <c r="A11" s="67" t="s">
        <v>30</v>
      </c>
      <c r="B11" s="28" t="s">
        <v>218</v>
      </c>
      <c r="C11" s="28" t="s">
        <v>14</v>
      </c>
      <c r="D11" s="28" t="s">
        <v>65</v>
      </c>
      <c r="E11" s="28">
        <v>0</v>
      </c>
      <c r="F11" s="62" t="s">
        <v>15</v>
      </c>
      <c r="G11" s="28">
        <v>10</v>
      </c>
      <c r="H11" s="167" t="s">
        <v>159</v>
      </c>
      <c r="I11" s="49"/>
      <c r="J11" s="49"/>
    </row>
    <row r="12" spans="1:10" x14ac:dyDescent="0.25">
      <c r="A12" s="23"/>
      <c r="B12" s="23" t="s">
        <v>16</v>
      </c>
      <c r="C12" s="23"/>
      <c r="D12" s="23"/>
      <c r="E12" s="23"/>
      <c r="F12" s="23"/>
      <c r="G12" s="23">
        <f>G11+G10+G9+G8+G4</f>
        <v>100</v>
      </c>
      <c r="H12" s="23"/>
      <c r="I12" s="23"/>
      <c r="J12" s="97">
        <f>J4+J8+J9+J10+J11</f>
        <v>0</v>
      </c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35433070866141736" bottom="0.35433070866141736" header="0.31496062992125984" footer="0.31496062992125984"/>
  <pageSetup paperSize="9" scale="77" orientation="landscape" horizontalDpi="4294967293" r:id="rId1"/>
  <ignoredErrors>
    <ignoredError sqref="A11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90" zoomScaleNormal="90" workbookViewId="0">
      <selection activeCell="J1" sqref="J1"/>
    </sheetView>
  </sheetViews>
  <sheetFormatPr defaultRowHeight="15" x14ac:dyDescent="0.25"/>
  <cols>
    <col min="1" max="1" width="3.85546875" style="17" customWidth="1"/>
    <col min="2" max="2" width="25.5703125" style="10" customWidth="1"/>
    <col min="3" max="3" width="11.140625" customWidth="1"/>
    <col min="4" max="4" width="22.7109375" customWidth="1"/>
    <col min="5" max="5" width="10.28515625" customWidth="1"/>
    <col min="6" max="6" width="18.85546875" customWidth="1"/>
    <col min="7" max="7" width="16.42578125" customWidth="1"/>
    <col min="8" max="8" width="27.5703125" customWidth="1"/>
    <col min="9" max="9" width="11.85546875" customWidth="1"/>
    <col min="10" max="10" width="30.28515625" customWidth="1"/>
    <col min="11" max="11" width="25.7109375" customWidth="1"/>
  </cols>
  <sheetData>
    <row r="1" spans="1:13" ht="75" x14ac:dyDescent="0.25">
      <c r="J1" s="8" t="s">
        <v>474</v>
      </c>
    </row>
    <row r="2" spans="1:13" ht="31.5" customHeight="1" x14ac:dyDescent="0.25">
      <c r="A2" s="327" t="s">
        <v>297</v>
      </c>
      <c r="B2" s="327"/>
      <c r="C2" s="327"/>
      <c r="D2" s="327"/>
      <c r="E2" s="327"/>
      <c r="F2" s="327"/>
      <c r="G2" s="327"/>
      <c r="H2" s="327"/>
      <c r="I2" s="327"/>
      <c r="J2" s="327"/>
      <c r="K2" s="16"/>
      <c r="L2" s="16"/>
      <c r="M2" s="16"/>
    </row>
    <row r="3" spans="1:13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3" ht="37.5" customHeight="1" x14ac:dyDescent="0.25">
      <c r="A4" s="301" t="s">
        <v>51</v>
      </c>
      <c r="B4" s="275" t="s">
        <v>52</v>
      </c>
      <c r="C4" s="275" t="s">
        <v>9</v>
      </c>
      <c r="D4" s="28" t="s">
        <v>34</v>
      </c>
      <c r="E4" s="170" t="s">
        <v>38</v>
      </c>
      <c r="F4" s="275" t="s">
        <v>15</v>
      </c>
      <c r="G4" s="275">
        <v>60</v>
      </c>
      <c r="H4" s="275" t="s">
        <v>377</v>
      </c>
      <c r="I4" s="298"/>
      <c r="J4" s="275"/>
      <c r="K4" s="150"/>
    </row>
    <row r="5" spans="1:13" ht="37.5" customHeight="1" x14ac:dyDescent="0.25">
      <c r="A5" s="302"/>
      <c r="B5" s="276"/>
      <c r="C5" s="276"/>
      <c r="D5" s="170" t="s">
        <v>35</v>
      </c>
      <c r="E5" s="170" t="s">
        <v>39</v>
      </c>
      <c r="F5" s="276"/>
      <c r="G5" s="276"/>
      <c r="H5" s="276"/>
      <c r="I5" s="299"/>
      <c r="J5" s="276"/>
      <c r="K5" s="150"/>
    </row>
    <row r="6" spans="1:13" ht="37.5" customHeight="1" x14ac:dyDescent="0.25">
      <c r="A6" s="302"/>
      <c r="B6" s="276"/>
      <c r="C6" s="276"/>
      <c r="D6" s="170" t="s">
        <v>36</v>
      </c>
      <c r="E6" s="170" t="s">
        <v>40</v>
      </c>
      <c r="F6" s="276"/>
      <c r="G6" s="276"/>
      <c r="H6" s="276"/>
      <c r="I6" s="299"/>
      <c r="J6" s="276"/>
      <c r="K6" s="150"/>
    </row>
    <row r="7" spans="1:13" ht="37.5" customHeight="1" x14ac:dyDescent="0.25">
      <c r="A7" s="303"/>
      <c r="B7" s="277"/>
      <c r="C7" s="277"/>
      <c r="D7" s="170" t="s">
        <v>37</v>
      </c>
      <c r="E7" s="170" t="s">
        <v>112</v>
      </c>
      <c r="F7" s="277"/>
      <c r="G7" s="277"/>
      <c r="H7" s="277"/>
      <c r="I7" s="300"/>
      <c r="J7" s="277"/>
      <c r="K7" s="150"/>
    </row>
    <row r="8" spans="1:13" ht="143.25" customHeight="1" x14ac:dyDescent="0.25">
      <c r="A8" s="83" t="s">
        <v>25</v>
      </c>
      <c r="B8" s="28" t="s">
        <v>54</v>
      </c>
      <c r="C8" s="28" t="s">
        <v>9</v>
      </c>
      <c r="D8" s="28" t="s">
        <v>175</v>
      </c>
      <c r="E8" s="28">
        <v>100</v>
      </c>
      <c r="F8" s="28" t="s">
        <v>352</v>
      </c>
      <c r="G8" s="28">
        <v>20</v>
      </c>
      <c r="H8" s="28" t="s">
        <v>345</v>
      </c>
      <c r="I8" s="113"/>
      <c r="J8" s="113"/>
    </row>
    <row r="9" spans="1:13" ht="116.25" customHeight="1" x14ac:dyDescent="0.25">
      <c r="A9" s="67" t="s">
        <v>26</v>
      </c>
      <c r="B9" s="28" t="s">
        <v>371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20</v>
      </c>
      <c r="H9" s="28" t="s">
        <v>160</v>
      </c>
      <c r="I9" s="28"/>
      <c r="J9" s="21"/>
    </row>
    <row r="10" spans="1:13" x14ac:dyDescent="0.25">
      <c r="A10" s="23"/>
      <c r="B10" s="23" t="s">
        <v>16</v>
      </c>
      <c r="C10" s="23"/>
      <c r="D10" s="23"/>
      <c r="E10" s="23"/>
      <c r="F10" s="23"/>
      <c r="G10" s="23">
        <f>G9+G8+G4</f>
        <v>100</v>
      </c>
      <c r="H10" s="23"/>
      <c r="I10" s="23"/>
      <c r="J10" s="97">
        <f>J4+J8+J9</f>
        <v>0</v>
      </c>
    </row>
  </sheetData>
  <mergeCells count="9">
    <mergeCell ref="A2:J2"/>
    <mergeCell ref="B4:B7"/>
    <mergeCell ref="A4:A7"/>
    <mergeCell ref="C4:C7"/>
    <mergeCell ref="F4:F7"/>
    <mergeCell ref="G4:G7"/>
    <mergeCell ref="H4:H7"/>
    <mergeCell ref="I4:I7"/>
    <mergeCell ref="J4:J7"/>
  </mergeCells>
  <pageMargins left="0.31496062992125984" right="0.31496062992125984" top="0.74803149606299213" bottom="0.74803149606299213" header="0.31496062992125984" footer="0.31496062992125984"/>
  <pageSetup paperSize="9" scale="80" orientation="landscape" horizontalDpi="4294967293" r:id="rId1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H10" sqref="H10:H13"/>
    </sheetView>
  </sheetViews>
  <sheetFormatPr defaultRowHeight="15" x14ac:dyDescent="0.25"/>
  <cols>
    <col min="1" max="1" width="5.42578125" style="94" customWidth="1"/>
    <col min="2" max="2" width="28.7109375" style="81" customWidth="1"/>
    <col min="3" max="3" width="13.7109375" style="81" customWidth="1"/>
    <col min="4" max="4" width="22.5703125" style="81" customWidth="1"/>
    <col min="5" max="5" width="11.7109375" style="81" customWidth="1"/>
    <col min="6" max="6" width="17.140625" style="81" customWidth="1"/>
    <col min="7" max="7" width="10.7109375" style="81" customWidth="1"/>
    <col min="8" max="8" width="32" style="81" customWidth="1"/>
    <col min="9" max="9" width="11.5703125" style="81" bestFit="1" customWidth="1"/>
    <col min="10" max="10" width="40.7109375" style="81" customWidth="1"/>
    <col min="11" max="11" width="13" style="24" customWidth="1"/>
  </cols>
  <sheetData>
    <row r="1" spans="1:10" ht="57.75" customHeight="1" x14ac:dyDescent="0.25">
      <c r="A1" s="238"/>
      <c r="B1" s="234"/>
      <c r="J1" s="76" t="s">
        <v>478</v>
      </c>
    </row>
    <row r="2" spans="1:10" ht="28.5" customHeight="1" x14ac:dyDescent="0.25">
      <c r="A2" s="307" t="s">
        <v>320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0" ht="45" customHeight="1" x14ac:dyDescent="0.25">
      <c r="A3" s="225" t="s">
        <v>0</v>
      </c>
      <c r="B3" s="222" t="s">
        <v>1</v>
      </c>
      <c r="C3" s="222" t="s">
        <v>2</v>
      </c>
      <c r="D3" s="222" t="s">
        <v>33</v>
      </c>
      <c r="E3" s="222" t="s">
        <v>3</v>
      </c>
      <c r="F3" s="222" t="s">
        <v>4</v>
      </c>
      <c r="G3" s="222" t="s">
        <v>5</v>
      </c>
      <c r="H3" s="235" t="s">
        <v>42</v>
      </c>
      <c r="I3" s="222" t="s">
        <v>6</v>
      </c>
      <c r="J3" s="222" t="s">
        <v>7</v>
      </c>
    </row>
    <row r="4" spans="1:10" ht="36.75" customHeight="1" x14ac:dyDescent="0.25">
      <c r="A4" s="225">
        <v>1</v>
      </c>
      <c r="B4" s="287" t="s">
        <v>8</v>
      </c>
      <c r="C4" s="288"/>
      <c r="D4" s="222"/>
      <c r="E4" s="222">
        <v>100</v>
      </c>
      <c r="F4" s="68"/>
      <c r="G4" s="222">
        <f>G5+G14+G27+G36</f>
        <v>40</v>
      </c>
      <c r="H4" s="73"/>
      <c r="I4" s="222"/>
      <c r="J4" s="222"/>
    </row>
    <row r="5" spans="1:10" ht="23.25" customHeight="1" x14ac:dyDescent="0.25">
      <c r="A5" s="223" t="s">
        <v>21</v>
      </c>
      <c r="B5" s="308" t="s">
        <v>145</v>
      </c>
      <c r="C5" s="309"/>
      <c r="D5" s="222"/>
      <c r="E5" s="222"/>
      <c r="F5" s="275" t="s">
        <v>19</v>
      </c>
      <c r="G5" s="217">
        <f>G6+G10</f>
        <v>7</v>
      </c>
      <c r="H5" s="73"/>
      <c r="I5" s="222"/>
      <c r="J5" s="222"/>
    </row>
    <row r="6" spans="1:10" ht="19.5" customHeight="1" x14ac:dyDescent="0.25">
      <c r="A6" s="301" t="s">
        <v>67</v>
      </c>
      <c r="B6" s="279" t="s">
        <v>128</v>
      </c>
      <c r="C6" s="279" t="s">
        <v>9</v>
      </c>
      <c r="D6" s="235" t="s">
        <v>34</v>
      </c>
      <c r="E6" s="235" t="s">
        <v>146</v>
      </c>
      <c r="F6" s="276"/>
      <c r="G6" s="279">
        <v>5</v>
      </c>
      <c r="H6" s="279" t="s">
        <v>416</v>
      </c>
      <c r="I6" s="275"/>
      <c r="J6" s="275"/>
    </row>
    <row r="7" spans="1:10" ht="26.25" customHeight="1" x14ac:dyDescent="0.25">
      <c r="A7" s="302"/>
      <c r="B7" s="279"/>
      <c r="C7" s="279"/>
      <c r="D7" s="235" t="s">
        <v>35</v>
      </c>
      <c r="E7" s="235" t="s">
        <v>39</v>
      </c>
      <c r="F7" s="276"/>
      <c r="G7" s="279"/>
      <c r="H7" s="279"/>
      <c r="I7" s="276"/>
      <c r="J7" s="276"/>
    </row>
    <row r="8" spans="1:10" ht="37.5" customHeight="1" x14ac:dyDescent="0.25">
      <c r="A8" s="302"/>
      <c r="B8" s="279"/>
      <c r="C8" s="279"/>
      <c r="D8" s="235" t="s">
        <v>36</v>
      </c>
      <c r="E8" s="235" t="s">
        <v>147</v>
      </c>
      <c r="F8" s="276"/>
      <c r="G8" s="279"/>
      <c r="H8" s="279"/>
      <c r="I8" s="276"/>
      <c r="J8" s="276"/>
    </row>
    <row r="9" spans="1:10" ht="32.25" customHeight="1" x14ac:dyDescent="0.25">
      <c r="A9" s="303"/>
      <c r="B9" s="279"/>
      <c r="C9" s="279"/>
      <c r="D9" s="235" t="s">
        <v>37</v>
      </c>
      <c r="E9" s="235" t="s">
        <v>41</v>
      </c>
      <c r="F9" s="276"/>
      <c r="G9" s="279"/>
      <c r="H9" s="279"/>
      <c r="I9" s="277"/>
      <c r="J9" s="277"/>
    </row>
    <row r="10" spans="1:10" ht="35.25" customHeight="1" x14ac:dyDescent="0.25">
      <c r="A10" s="301" t="s">
        <v>68</v>
      </c>
      <c r="B10" s="279" t="s">
        <v>127</v>
      </c>
      <c r="C10" s="279" t="s">
        <v>9</v>
      </c>
      <c r="D10" s="235" t="s">
        <v>34</v>
      </c>
      <c r="E10" s="235" t="s">
        <v>146</v>
      </c>
      <c r="F10" s="276"/>
      <c r="G10" s="279">
        <v>2</v>
      </c>
      <c r="H10" s="278" t="s">
        <v>434</v>
      </c>
      <c r="I10" s="283"/>
      <c r="J10" s="275"/>
    </row>
    <row r="11" spans="1:10" ht="29.25" customHeight="1" x14ac:dyDescent="0.25">
      <c r="A11" s="302"/>
      <c r="B11" s="279"/>
      <c r="C11" s="279"/>
      <c r="D11" s="235" t="s">
        <v>35</v>
      </c>
      <c r="E11" s="235" t="s">
        <v>39</v>
      </c>
      <c r="F11" s="276"/>
      <c r="G11" s="279"/>
      <c r="H11" s="278"/>
      <c r="I11" s="284"/>
      <c r="J11" s="276"/>
    </row>
    <row r="12" spans="1:10" ht="24.75" customHeight="1" x14ac:dyDescent="0.25">
      <c r="A12" s="302"/>
      <c r="B12" s="279"/>
      <c r="C12" s="279"/>
      <c r="D12" s="235" t="s">
        <v>36</v>
      </c>
      <c r="E12" s="235" t="s">
        <v>147</v>
      </c>
      <c r="F12" s="276"/>
      <c r="G12" s="279"/>
      <c r="H12" s="278"/>
      <c r="I12" s="284"/>
      <c r="J12" s="276"/>
    </row>
    <row r="13" spans="1:10" ht="35.25" customHeight="1" x14ac:dyDescent="0.25">
      <c r="A13" s="303"/>
      <c r="B13" s="279"/>
      <c r="C13" s="279"/>
      <c r="D13" s="235" t="s">
        <v>37</v>
      </c>
      <c r="E13" s="235" t="s">
        <v>41</v>
      </c>
      <c r="F13" s="276"/>
      <c r="G13" s="279"/>
      <c r="H13" s="278"/>
      <c r="I13" s="285"/>
      <c r="J13" s="277"/>
    </row>
    <row r="14" spans="1:10" ht="15.75" customHeight="1" x14ac:dyDescent="0.25">
      <c r="A14" s="223" t="s">
        <v>22</v>
      </c>
      <c r="B14" s="305" t="s">
        <v>130</v>
      </c>
      <c r="C14" s="306"/>
      <c r="D14" s="235"/>
      <c r="E14" s="235"/>
      <c r="F14" s="276"/>
      <c r="G14" s="222">
        <f>G15+G19+G23</f>
        <v>13</v>
      </c>
      <c r="H14" s="73"/>
      <c r="I14" s="73"/>
      <c r="J14" s="73"/>
    </row>
    <row r="15" spans="1:10" ht="24.75" customHeight="1" x14ac:dyDescent="0.25">
      <c r="A15" s="301" t="s">
        <v>43</v>
      </c>
      <c r="B15" s="275" t="s">
        <v>129</v>
      </c>
      <c r="C15" s="275" t="s">
        <v>9</v>
      </c>
      <c r="D15" s="235" t="s">
        <v>34</v>
      </c>
      <c r="E15" s="235" t="s">
        <v>146</v>
      </c>
      <c r="F15" s="276"/>
      <c r="G15" s="275">
        <v>3</v>
      </c>
      <c r="H15" s="279" t="s">
        <v>385</v>
      </c>
      <c r="I15" s="275"/>
      <c r="J15" s="275"/>
    </row>
    <row r="16" spans="1:10" ht="41.25" customHeight="1" x14ac:dyDescent="0.25">
      <c r="A16" s="302"/>
      <c r="B16" s="276"/>
      <c r="C16" s="276"/>
      <c r="D16" s="235" t="s">
        <v>35</v>
      </c>
      <c r="E16" s="235" t="s">
        <v>39</v>
      </c>
      <c r="F16" s="276"/>
      <c r="G16" s="276"/>
      <c r="H16" s="279"/>
      <c r="I16" s="276"/>
      <c r="J16" s="276"/>
    </row>
    <row r="17" spans="1:10" ht="25.5" customHeight="1" x14ac:dyDescent="0.25">
      <c r="A17" s="302"/>
      <c r="B17" s="276"/>
      <c r="C17" s="276"/>
      <c r="D17" s="235" t="s">
        <v>36</v>
      </c>
      <c r="E17" s="235" t="s">
        <v>147</v>
      </c>
      <c r="F17" s="276"/>
      <c r="G17" s="276"/>
      <c r="H17" s="279"/>
      <c r="I17" s="276"/>
      <c r="J17" s="276"/>
    </row>
    <row r="18" spans="1:10" ht="33.75" customHeight="1" x14ac:dyDescent="0.25">
      <c r="A18" s="303"/>
      <c r="B18" s="277"/>
      <c r="C18" s="277"/>
      <c r="D18" s="235" t="s">
        <v>37</v>
      </c>
      <c r="E18" s="235" t="s">
        <v>112</v>
      </c>
      <c r="F18" s="276"/>
      <c r="G18" s="277"/>
      <c r="H18" s="279"/>
      <c r="I18" s="277"/>
      <c r="J18" s="277"/>
    </row>
    <row r="19" spans="1:10" ht="27.75" customHeight="1" x14ac:dyDescent="0.25">
      <c r="A19" s="301" t="s">
        <v>44</v>
      </c>
      <c r="B19" s="275" t="s">
        <v>17</v>
      </c>
      <c r="C19" s="275" t="s">
        <v>9</v>
      </c>
      <c r="D19" s="235" t="s">
        <v>34</v>
      </c>
      <c r="E19" s="235" t="s">
        <v>138</v>
      </c>
      <c r="F19" s="276"/>
      <c r="G19" s="275">
        <v>5</v>
      </c>
      <c r="H19" s="279" t="s">
        <v>323</v>
      </c>
      <c r="I19" s="283"/>
      <c r="J19" s="275"/>
    </row>
    <row r="20" spans="1:10" ht="37.5" customHeight="1" x14ac:dyDescent="0.25">
      <c r="A20" s="302"/>
      <c r="B20" s="276"/>
      <c r="C20" s="276"/>
      <c r="D20" s="235" t="s">
        <v>35</v>
      </c>
      <c r="E20" s="235" t="s">
        <v>148</v>
      </c>
      <c r="F20" s="276"/>
      <c r="G20" s="276"/>
      <c r="H20" s="279"/>
      <c r="I20" s="284"/>
      <c r="J20" s="276"/>
    </row>
    <row r="21" spans="1:10" ht="37.5" customHeight="1" x14ac:dyDescent="0.25">
      <c r="A21" s="302"/>
      <c r="B21" s="276"/>
      <c r="C21" s="276"/>
      <c r="D21" s="235" t="s">
        <v>36</v>
      </c>
      <c r="E21" s="235" t="s">
        <v>149</v>
      </c>
      <c r="F21" s="276"/>
      <c r="G21" s="276"/>
      <c r="H21" s="279"/>
      <c r="I21" s="284"/>
      <c r="J21" s="276"/>
    </row>
    <row r="22" spans="1:10" ht="48.75" customHeight="1" x14ac:dyDescent="0.25">
      <c r="A22" s="303"/>
      <c r="B22" s="277"/>
      <c r="C22" s="277"/>
      <c r="D22" s="235" t="s">
        <v>37</v>
      </c>
      <c r="E22" s="235" t="s">
        <v>112</v>
      </c>
      <c r="F22" s="276"/>
      <c r="G22" s="277"/>
      <c r="H22" s="279"/>
      <c r="I22" s="285"/>
      <c r="J22" s="277"/>
    </row>
    <row r="23" spans="1:10" ht="39" customHeight="1" x14ac:dyDescent="0.25">
      <c r="A23" s="301" t="s">
        <v>45</v>
      </c>
      <c r="B23" s="275" t="s">
        <v>18</v>
      </c>
      <c r="C23" s="275" t="s">
        <v>9</v>
      </c>
      <c r="D23" s="235" t="s">
        <v>34</v>
      </c>
      <c r="E23" s="235" t="s">
        <v>138</v>
      </c>
      <c r="F23" s="276"/>
      <c r="G23" s="279">
        <v>5</v>
      </c>
      <c r="H23" s="279" t="s">
        <v>324</v>
      </c>
      <c r="I23" s="283"/>
      <c r="J23" s="275"/>
    </row>
    <row r="24" spans="1:10" ht="33" customHeight="1" x14ac:dyDescent="0.25">
      <c r="A24" s="302"/>
      <c r="B24" s="276"/>
      <c r="C24" s="276"/>
      <c r="D24" s="235" t="s">
        <v>35</v>
      </c>
      <c r="E24" s="235" t="s">
        <v>148</v>
      </c>
      <c r="F24" s="276"/>
      <c r="G24" s="279"/>
      <c r="H24" s="279"/>
      <c r="I24" s="284"/>
      <c r="J24" s="276"/>
    </row>
    <row r="25" spans="1:10" ht="26.25" customHeight="1" x14ac:dyDescent="0.25">
      <c r="A25" s="302"/>
      <c r="B25" s="276"/>
      <c r="C25" s="276"/>
      <c r="D25" s="235" t="s">
        <v>36</v>
      </c>
      <c r="E25" s="235" t="s">
        <v>149</v>
      </c>
      <c r="F25" s="276"/>
      <c r="G25" s="279"/>
      <c r="H25" s="279"/>
      <c r="I25" s="284"/>
      <c r="J25" s="276"/>
    </row>
    <row r="26" spans="1:10" ht="48.75" customHeight="1" x14ac:dyDescent="0.25">
      <c r="A26" s="303"/>
      <c r="B26" s="277"/>
      <c r="C26" s="277"/>
      <c r="D26" s="235" t="s">
        <v>37</v>
      </c>
      <c r="E26" s="235" t="s">
        <v>112</v>
      </c>
      <c r="F26" s="276"/>
      <c r="G26" s="279"/>
      <c r="H26" s="279"/>
      <c r="I26" s="285"/>
      <c r="J26" s="277"/>
    </row>
    <row r="27" spans="1:10" ht="30" customHeight="1" x14ac:dyDescent="0.25">
      <c r="A27" s="224" t="s">
        <v>23</v>
      </c>
      <c r="B27" s="308" t="s">
        <v>154</v>
      </c>
      <c r="C27" s="309"/>
      <c r="D27" s="235"/>
      <c r="E27" s="235"/>
      <c r="F27" s="276"/>
      <c r="G27" s="222">
        <f>G28+G32</f>
        <v>10</v>
      </c>
      <c r="H27" s="73"/>
      <c r="I27" s="73"/>
      <c r="J27" s="73"/>
    </row>
    <row r="28" spans="1:10" ht="30" customHeight="1" x14ac:dyDescent="0.25">
      <c r="A28" s="301" t="s">
        <v>132</v>
      </c>
      <c r="B28" s="275" t="s">
        <v>131</v>
      </c>
      <c r="C28" s="275" t="s">
        <v>9</v>
      </c>
      <c r="D28" s="235" t="s">
        <v>34</v>
      </c>
      <c r="E28" s="235" t="s">
        <v>146</v>
      </c>
      <c r="F28" s="276"/>
      <c r="G28" s="279">
        <v>5</v>
      </c>
      <c r="H28" s="279" t="s">
        <v>439</v>
      </c>
      <c r="I28" s="275"/>
      <c r="J28" s="275"/>
    </row>
    <row r="29" spans="1:10" ht="22.5" customHeight="1" x14ac:dyDescent="0.25">
      <c r="A29" s="302"/>
      <c r="B29" s="276"/>
      <c r="C29" s="276"/>
      <c r="D29" s="235" t="s">
        <v>35</v>
      </c>
      <c r="E29" s="235" t="s">
        <v>39</v>
      </c>
      <c r="F29" s="276"/>
      <c r="G29" s="279"/>
      <c r="H29" s="279"/>
      <c r="I29" s="276"/>
      <c r="J29" s="276"/>
    </row>
    <row r="30" spans="1:10" ht="27" customHeight="1" x14ac:dyDescent="0.25">
      <c r="A30" s="302"/>
      <c r="B30" s="276"/>
      <c r="C30" s="276"/>
      <c r="D30" s="235" t="s">
        <v>36</v>
      </c>
      <c r="E30" s="235" t="s">
        <v>147</v>
      </c>
      <c r="F30" s="276"/>
      <c r="G30" s="279"/>
      <c r="H30" s="279"/>
      <c r="I30" s="276"/>
      <c r="J30" s="276"/>
    </row>
    <row r="31" spans="1:10" ht="27.75" customHeight="1" x14ac:dyDescent="0.25">
      <c r="A31" s="303"/>
      <c r="B31" s="277"/>
      <c r="C31" s="277"/>
      <c r="D31" s="235" t="s">
        <v>37</v>
      </c>
      <c r="E31" s="235" t="s">
        <v>41</v>
      </c>
      <c r="F31" s="276"/>
      <c r="G31" s="279"/>
      <c r="H31" s="279"/>
      <c r="I31" s="277"/>
      <c r="J31" s="277"/>
    </row>
    <row r="32" spans="1:10" ht="37.5" customHeight="1" x14ac:dyDescent="0.25">
      <c r="A32" s="301" t="s">
        <v>133</v>
      </c>
      <c r="B32" s="275" t="s">
        <v>125</v>
      </c>
      <c r="C32" s="275" t="s">
        <v>9</v>
      </c>
      <c r="D32" s="235" t="s">
        <v>34</v>
      </c>
      <c r="E32" s="247" t="s">
        <v>138</v>
      </c>
      <c r="F32" s="276"/>
      <c r="G32" s="275">
        <v>5</v>
      </c>
      <c r="H32" s="279" t="s">
        <v>326</v>
      </c>
      <c r="I32" s="283"/>
      <c r="J32" s="275"/>
    </row>
    <row r="33" spans="1:11" ht="41.25" customHeight="1" x14ac:dyDescent="0.25">
      <c r="A33" s="302"/>
      <c r="B33" s="276"/>
      <c r="C33" s="276"/>
      <c r="D33" s="235" t="s">
        <v>35</v>
      </c>
      <c r="E33" s="247" t="s">
        <v>148</v>
      </c>
      <c r="F33" s="276"/>
      <c r="G33" s="276"/>
      <c r="H33" s="279"/>
      <c r="I33" s="284"/>
      <c r="J33" s="276"/>
    </row>
    <row r="34" spans="1:11" ht="35.25" customHeight="1" x14ac:dyDescent="0.25">
      <c r="A34" s="302"/>
      <c r="B34" s="276"/>
      <c r="C34" s="276"/>
      <c r="D34" s="235" t="s">
        <v>36</v>
      </c>
      <c r="E34" s="247" t="s">
        <v>149</v>
      </c>
      <c r="F34" s="276"/>
      <c r="G34" s="276"/>
      <c r="H34" s="279"/>
      <c r="I34" s="284"/>
      <c r="J34" s="276"/>
    </row>
    <row r="35" spans="1:11" ht="36" customHeight="1" x14ac:dyDescent="0.25">
      <c r="A35" s="303"/>
      <c r="B35" s="277"/>
      <c r="C35" s="277"/>
      <c r="D35" s="235" t="s">
        <v>37</v>
      </c>
      <c r="E35" s="247" t="s">
        <v>112</v>
      </c>
      <c r="F35" s="276"/>
      <c r="G35" s="277"/>
      <c r="H35" s="279"/>
      <c r="I35" s="285"/>
      <c r="J35" s="277"/>
    </row>
    <row r="36" spans="1:11" ht="21" customHeight="1" x14ac:dyDescent="0.25">
      <c r="A36" s="225" t="s">
        <v>24</v>
      </c>
      <c r="B36" s="308" t="s">
        <v>134</v>
      </c>
      <c r="C36" s="309"/>
      <c r="D36" s="235"/>
      <c r="E36" s="235"/>
      <c r="F36" s="276"/>
      <c r="G36" s="222">
        <f>G37+G41</f>
        <v>10</v>
      </c>
      <c r="H36" s="73"/>
      <c r="I36" s="73"/>
      <c r="J36" s="73"/>
    </row>
    <row r="37" spans="1:11" ht="30.75" customHeight="1" x14ac:dyDescent="0.25">
      <c r="A37" s="304" t="s">
        <v>135</v>
      </c>
      <c r="B37" s="279" t="s">
        <v>137</v>
      </c>
      <c r="C37" s="279" t="s">
        <v>9</v>
      </c>
      <c r="D37" s="235" t="s">
        <v>34</v>
      </c>
      <c r="E37" s="235" t="s">
        <v>146</v>
      </c>
      <c r="F37" s="276"/>
      <c r="G37" s="279">
        <v>5</v>
      </c>
      <c r="H37" s="279" t="s">
        <v>419</v>
      </c>
      <c r="I37" s="275"/>
      <c r="J37" s="275"/>
    </row>
    <row r="38" spans="1:11" ht="28.5" customHeight="1" x14ac:dyDescent="0.25">
      <c r="A38" s="304"/>
      <c r="B38" s="279"/>
      <c r="C38" s="279"/>
      <c r="D38" s="235" t="s">
        <v>35</v>
      </c>
      <c r="E38" s="235" t="s">
        <v>39</v>
      </c>
      <c r="F38" s="276"/>
      <c r="G38" s="279"/>
      <c r="H38" s="279"/>
      <c r="I38" s="276"/>
      <c r="J38" s="276"/>
    </row>
    <row r="39" spans="1:11" ht="27" customHeight="1" x14ac:dyDescent="0.25">
      <c r="A39" s="304"/>
      <c r="B39" s="279"/>
      <c r="C39" s="279"/>
      <c r="D39" s="235" t="s">
        <v>36</v>
      </c>
      <c r="E39" s="235" t="s">
        <v>147</v>
      </c>
      <c r="F39" s="276"/>
      <c r="G39" s="279"/>
      <c r="H39" s="279"/>
      <c r="I39" s="276"/>
      <c r="J39" s="276"/>
    </row>
    <row r="40" spans="1:11" ht="11.25" customHeight="1" x14ac:dyDescent="0.25">
      <c r="A40" s="304"/>
      <c r="B40" s="279"/>
      <c r="C40" s="279"/>
      <c r="D40" s="235" t="s">
        <v>37</v>
      </c>
      <c r="E40" s="235" t="s">
        <v>41</v>
      </c>
      <c r="F40" s="276"/>
      <c r="G40" s="279"/>
      <c r="H40" s="279"/>
      <c r="I40" s="277"/>
      <c r="J40" s="277"/>
    </row>
    <row r="41" spans="1:11" ht="31.5" customHeight="1" x14ac:dyDescent="0.25">
      <c r="A41" s="301" t="s">
        <v>136</v>
      </c>
      <c r="B41" s="279" t="s">
        <v>126</v>
      </c>
      <c r="C41" s="279" t="s">
        <v>9</v>
      </c>
      <c r="D41" s="235" t="s">
        <v>34</v>
      </c>
      <c r="E41" s="236" t="s">
        <v>146</v>
      </c>
      <c r="F41" s="276"/>
      <c r="G41" s="279">
        <v>5</v>
      </c>
      <c r="H41" s="279" t="s">
        <v>419</v>
      </c>
      <c r="I41" s="298"/>
      <c r="J41" s="275"/>
    </row>
    <row r="42" spans="1:11" ht="27.75" customHeight="1" x14ac:dyDescent="0.25">
      <c r="A42" s="302"/>
      <c r="B42" s="279"/>
      <c r="C42" s="279"/>
      <c r="D42" s="235" t="s">
        <v>35</v>
      </c>
      <c r="E42" s="236" t="s">
        <v>39</v>
      </c>
      <c r="F42" s="276"/>
      <c r="G42" s="279"/>
      <c r="H42" s="279"/>
      <c r="I42" s="299"/>
      <c r="J42" s="276"/>
    </row>
    <row r="43" spans="1:11" ht="24.75" customHeight="1" x14ac:dyDescent="0.25">
      <c r="A43" s="302"/>
      <c r="B43" s="279"/>
      <c r="C43" s="279"/>
      <c r="D43" s="235" t="s">
        <v>36</v>
      </c>
      <c r="E43" s="236" t="s">
        <v>147</v>
      </c>
      <c r="F43" s="276"/>
      <c r="G43" s="279"/>
      <c r="H43" s="279"/>
      <c r="I43" s="299"/>
      <c r="J43" s="276"/>
    </row>
    <row r="44" spans="1:11" ht="20.25" customHeight="1" x14ac:dyDescent="0.25">
      <c r="A44" s="303"/>
      <c r="B44" s="279"/>
      <c r="C44" s="279"/>
      <c r="D44" s="235" t="s">
        <v>37</v>
      </c>
      <c r="E44" s="236" t="s">
        <v>41</v>
      </c>
      <c r="F44" s="277"/>
      <c r="G44" s="279"/>
      <c r="H44" s="279"/>
      <c r="I44" s="300"/>
      <c r="J44" s="277"/>
    </row>
    <row r="45" spans="1:11" ht="156" customHeight="1" x14ac:dyDescent="0.25">
      <c r="A45" s="225" t="s">
        <v>25</v>
      </c>
      <c r="B45" s="222" t="s">
        <v>10</v>
      </c>
      <c r="C45" s="222" t="s">
        <v>9</v>
      </c>
      <c r="D45" s="222" t="s">
        <v>65</v>
      </c>
      <c r="E45" s="222" t="s">
        <v>138</v>
      </c>
      <c r="F45" s="222" t="s">
        <v>20</v>
      </c>
      <c r="G45" s="222">
        <v>10</v>
      </c>
      <c r="H45" s="76" t="s">
        <v>325</v>
      </c>
      <c r="I45" s="222"/>
      <c r="J45" s="222"/>
    </row>
    <row r="46" spans="1:11" ht="89.2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437</v>
      </c>
      <c r="I46" s="222"/>
      <c r="J46" s="222"/>
      <c r="K46" s="142"/>
    </row>
    <row r="47" spans="1:11" s="19" customFormat="1" ht="60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265"/>
      <c r="I47" s="73"/>
      <c r="J47" s="73"/>
      <c r="K47" s="237"/>
    </row>
    <row r="48" spans="1:11" ht="16.5" customHeight="1" x14ac:dyDescent="0.25">
      <c r="A48" s="301" t="s">
        <v>28</v>
      </c>
      <c r="B48" s="275" t="s">
        <v>471</v>
      </c>
      <c r="C48" s="275" t="s">
        <v>13</v>
      </c>
      <c r="D48" s="235" t="s">
        <v>34</v>
      </c>
      <c r="E48" s="235" t="s">
        <v>141</v>
      </c>
      <c r="F48" s="275" t="s">
        <v>15</v>
      </c>
      <c r="G48" s="275">
        <v>5</v>
      </c>
      <c r="H48" s="279" t="s">
        <v>472</v>
      </c>
      <c r="I48" s="275"/>
      <c r="J48" s="275"/>
    </row>
    <row r="49" spans="1:10" ht="16.5" customHeight="1" x14ac:dyDescent="0.25">
      <c r="A49" s="302"/>
      <c r="B49" s="276"/>
      <c r="C49" s="276"/>
      <c r="D49" s="235" t="s">
        <v>35</v>
      </c>
      <c r="E49" s="235" t="s">
        <v>142</v>
      </c>
      <c r="F49" s="276"/>
      <c r="G49" s="276"/>
      <c r="H49" s="279"/>
      <c r="I49" s="276"/>
      <c r="J49" s="276"/>
    </row>
    <row r="50" spans="1:10" ht="16.5" customHeight="1" x14ac:dyDescent="0.25">
      <c r="A50" s="302"/>
      <c r="B50" s="276"/>
      <c r="C50" s="276"/>
      <c r="D50" s="235" t="s">
        <v>36</v>
      </c>
      <c r="E50" s="235" t="s">
        <v>143</v>
      </c>
      <c r="F50" s="276"/>
      <c r="G50" s="276"/>
      <c r="H50" s="279"/>
      <c r="I50" s="276"/>
      <c r="J50" s="276"/>
    </row>
    <row r="51" spans="1:10" ht="148.5" customHeight="1" x14ac:dyDescent="0.25">
      <c r="A51" s="303"/>
      <c r="B51" s="277"/>
      <c r="C51" s="277"/>
      <c r="D51" s="235" t="s">
        <v>37</v>
      </c>
      <c r="E51" s="235" t="s">
        <v>144</v>
      </c>
      <c r="F51" s="276"/>
      <c r="G51" s="277"/>
      <c r="H51" s="279"/>
      <c r="I51" s="277"/>
      <c r="J51" s="277"/>
    </row>
    <row r="52" spans="1:10" ht="15.75" customHeight="1" x14ac:dyDescent="0.25">
      <c r="A52" s="301" t="s">
        <v>29</v>
      </c>
      <c r="B52" s="275" t="s">
        <v>403</v>
      </c>
      <c r="C52" s="275" t="s">
        <v>13</v>
      </c>
      <c r="D52" s="235" t="s">
        <v>34</v>
      </c>
      <c r="E52" s="235" t="s">
        <v>141</v>
      </c>
      <c r="F52" s="276"/>
      <c r="G52" s="275">
        <v>5</v>
      </c>
      <c r="H52" s="279" t="s">
        <v>401</v>
      </c>
      <c r="I52" s="275"/>
      <c r="J52" s="275"/>
    </row>
    <row r="53" spans="1:10" ht="15.75" customHeight="1" x14ac:dyDescent="0.25">
      <c r="A53" s="302"/>
      <c r="B53" s="276"/>
      <c r="C53" s="276"/>
      <c r="D53" s="235" t="s">
        <v>35</v>
      </c>
      <c r="E53" s="235" t="s">
        <v>142</v>
      </c>
      <c r="F53" s="276"/>
      <c r="G53" s="276"/>
      <c r="H53" s="279"/>
      <c r="I53" s="276"/>
      <c r="J53" s="276"/>
    </row>
    <row r="54" spans="1:10" ht="45.75" customHeight="1" x14ac:dyDescent="0.25">
      <c r="A54" s="302"/>
      <c r="B54" s="276"/>
      <c r="C54" s="276"/>
      <c r="D54" s="235" t="s">
        <v>36</v>
      </c>
      <c r="E54" s="235" t="s">
        <v>143</v>
      </c>
      <c r="F54" s="276"/>
      <c r="G54" s="276"/>
      <c r="H54" s="279"/>
      <c r="I54" s="276"/>
      <c r="J54" s="276"/>
    </row>
    <row r="55" spans="1:10" ht="100.5" customHeight="1" x14ac:dyDescent="0.25">
      <c r="A55" s="303"/>
      <c r="B55" s="277"/>
      <c r="C55" s="277"/>
      <c r="D55" s="235" t="s">
        <v>37</v>
      </c>
      <c r="E55" s="235" t="s">
        <v>144</v>
      </c>
      <c r="F55" s="277"/>
      <c r="G55" s="277"/>
      <c r="H55" s="279"/>
      <c r="I55" s="277"/>
      <c r="J55" s="277"/>
    </row>
    <row r="56" spans="1:10" ht="124.5" customHeight="1" x14ac:dyDescent="0.25">
      <c r="A56" s="225" t="s">
        <v>30</v>
      </c>
      <c r="B56" s="222" t="s">
        <v>425</v>
      </c>
      <c r="C56" s="222" t="s">
        <v>9</v>
      </c>
      <c r="D56" s="222" t="s">
        <v>65</v>
      </c>
      <c r="E56" s="222" t="s">
        <v>424</v>
      </c>
      <c r="F56" s="222" t="s">
        <v>15</v>
      </c>
      <c r="G56" s="222">
        <v>10</v>
      </c>
      <c r="H56" s="222" t="s">
        <v>440</v>
      </c>
      <c r="I56" s="222"/>
      <c r="J56" s="222"/>
    </row>
    <row r="57" spans="1:10" ht="132" customHeight="1" x14ac:dyDescent="0.25">
      <c r="A57" s="225" t="s">
        <v>31</v>
      </c>
      <c r="B57" s="222" t="s">
        <v>388</v>
      </c>
      <c r="C57" s="222" t="s">
        <v>9</v>
      </c>
      <c r="D57" s="222" t="s">
        <v>65</v>
      </c>
      <c r="E57" s="222">
        <v>20</v>
      </c>
      <c r="F57" s="222" t="s">
        <v>15</v>
      </c>
      <c r="G57" s="222">
        <v>10</v>
      </c>
      <c r="H57" s="217" t="s">
        <v>152</v>
      </c>
      <c r="I57" s="222"/>
      <c r="J57" s="222"/>
    </row>
    <row r="58" spans="1:10" ht="62.25" customHeight="1" x14ac:dyDescent="0.25">
      <c r="A58" s="225" t="s">
        <v>66</v>
      </c>
      <c r="B58" s="222" t="s">
        <v>218</v>
      </c>
      <c r="C58" s="222" t="s">
        <v>14</v>
      </c>
      <c r="D58" s="222" t="s">
        <v>65</v>
      </c>
      <c r="E58" s="222">
        <v>0</v>
      </c>
      <c r="F58" s="217" t="s">
        <v>15</v>
      </c>
      <c r="G58" s="222">
        <v>5</v>
      </c>
      <c r="H58" s="217" t="s">
        <v>159</v>
      </c>
      <c r="I58" s="222"/>
      <c r="J58" s="222"/>
    </row>
    <row r="59" spans="1:10" ht="219.75" customHeight="1" x14ac:dyDescent="0.25">
      <c r="A59" s="225" t="s">
        <v>435</v>
      </c>
      <c r="B59" s="222" t="s">
        <v>427</v>
      </c>
      <c r="C59" s="222" t="s">
        <v>114</v>
      </c>
      <c r="D59" s="222" t="s">
        <v>428</v>
      </c>
      <c r="E59" s="222" t="s">
        <v>448</v>
      </c>
      <c r="F59" s="222" t="s">
        <v>429</v>
      </c>
      <c r="G59" s="222">
        <v>3</v>
      </c>
      <c r="H59" s="222" t="s">
        <v>430</v>
      </c>
      <c r="I59" s="222"/>
      <c r="J59" s="222"/>
    </row>
    <row r="60" spans="1:10" ht="103.5" customHeight="1" x14ac:dyDescent="0.25">
      <c r="A60" s="225" t="s">
        <v>436</v>
      </c>
      <c r="B60" s="222" t="s">
        <v>432</v>
      </c>
      <c r="C60" s="222" t="s">
        <v>13</v>
      </c>
      <c r="D60" s="222" t="s">
        <v>428</v>
      </c>
      <c r="E60" s="79">
        <v>1</v>
      </c>
      <c r="F60" s="222" t="s">
        <v>15</v>
      </c>
      <c r="G60" s="222">
        <v>2</v>
      </c>
      <c r="H60" s="218" t="s">
        <v>433</v>
      </c>
      <c r="I60" s="222"/>
      <c r="J60" s="222"/>
    </row>
    <row r="61" spans="1:10" x14ac:dyDescent="0.25">
      <c r="A61" s="72"/>
      <c r="B61" s="80" t="s">
        <v>16</v>
      </c>
      <c r="C61" s="231"/>
      <c r="D61" s="231"/>
      <c r="E61" s="231"/>
      <c r="F61" s="231"/>
      <c r="G61" s="231">
        <f>G58+G57+G56+G47+G46+G45+G4+G59+G60</f>
        <v>100</v>
      </c>
      <c r="H61" s="231"/>
      <c r="I61" s="231"/>
      <c r="J61" s="116">
        <f>J6+J10+J15+J19+J23+J28+J32+J37+J41+J45+J46+J48+J52+J56+J57+J58+J59+J60</f>
        <v>0</v>
      </c>
    </row>
    <row r="63" spans="1:10" ht="30" x14ac:dyDescent="0.25">
      <c r="B63" s="48" t="s">
        <v>431</v>
      </c>
    </row>
  </sheetData>
  <mergeCells count="85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J19:J22"/>
    <mergeCell ref="H15:H18"/>
    <mergeCell ref="J23:J26"/>
    <mergeCell ref="B27:C27"/>
    <mergeCell ref="I28:I31"/>
    <mergeCell ref="J28:J31"/>
    <mergeCell ref="I23:I26"/>
    <mergeCell ref="A23:A26"/>
    <mergeCell ref="B23:B26"/>
    <mergeCell ref="C23:C26"/>
    <mergeCell ref="G23:G26"/>
    <mergeCell ref="H23:H26"/>
    <mergeCell ref="A28:A31"/>
    <mergeCell ref="B28:B31"/>
    <mergeCell ref="C28:C31"/>
    <mergeCell ref="G28:G31"/>
    <mergeCell ref="H28:H31"/>
    <mergeCell ref="B52:B55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J52:J55"/>
    <mergeCell ref="F48:F55"/>
    <mergeCell ref="J41:J44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H48:H51"/>
    <mergeCell ref="H52:H55"/>
    <mergeCell ref="C52:C55"/>
    <mergeCell ref="G52:G55"/>
    <mergeCell ref="I52:I55"/>
  </mergeCells>
  <pageMargins left="0.23622047244094491" right="0.23622047244094491" top="0.15748031496062992" bottom="0.15748031496062992" header="0.31496062992125984" footer="0.31496062992125984"/>
  <pageSetup paperSize="9" scale="51" fitToHeight="2" orientation="portrait" horizontalDpi="4294967294" r:id="rId1"/>
  <ignoredErrors>
    <ignoredError sqref="A42:A55 A56:A57 A58 A59:A60" numberStoredAsText="1"/>
    <ignoredError sqref="A4 A6:A13 A15:A26 A28:A35 A37:A40" twoDigitTextYear="1"/>
    <ignoredError sqref="A5 A14 A27 A36 A41" twoDigitTextYear="1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85" zoomScaleNormal="85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5.5703125" style="3" customWidth="1"/>
    <col min="2" max="2" width="26" style="1" customWidth="1"/>
    <col min="3" max="3" width="12" style="1" customWidth="1"/>
    <col min="4" max="4" width="21.5703125" style="1" customWidth="1"/>
    <col min="5" max="5" width="11.7109375" style="1" customWidth="1"/>
    <col min="6" max="6" width="17.42578125" style="1" customWidth="1"/>
    <col min="7" max="7" width="11.28515625" style="1" customWidth="1"/>
    <col min="8" max="8" width="34.28515625" style="1" customWidth="1"/>
    <col min="9" max="9" width="8.7109375" style="1" customWidth="1"/>
    <col min="10" max="10" width="30.42578125" style="1" customWidth="1"/>
    <col min="11" max="11" width="37.5703125" bestFit="1" customWidth="1"/>
  </cols>
  <sheetData>
    <row r="1" spans="1:13" ht="75" x14ac:dyDescent="0.25">
      <c r="J1" s="8" t="s">
        <v>255</v>
      </c>
    </row>
    <row r="2" spans="1:13" ht="32.25" customHeight="1" x14ac:dyDescent="0.25">
      <c r="A2" s="327" t="s">
        <v>296</v>
      </c>
      <c r="B2" s="327"/>
      <c r="C2" s="327"/>
      <c r="D2" s="327"/>
      <c r="E2" s="327"/>
      <c r="F2" s="327"/>
      <c r="G2" s="327"/>
      <c r="H2" s="327"/>
      <c r="I2" s="327"/>
      <c r="J2" s="327"/>
      <c r="K2" s="15"/>
      <c r="L2" s="15"/>
      <c r="M2" s="15"/>
    </row>
    <row r="3" spans="1:13" ht="42.75" customHeight="1" x14ac:dyDescent="0.25">
      <c r="A3" s="60" t="s">
        <v>0</v>
      </c>
      <c r="B3" s="57" t="s">
        <v>1</v>
      </c>
      <c r="C3" s="56" t="s">
        <v>2</v>
      </c>
      <c r="D3" s="56" t="s">
        <v>33</v>
      </c>
      <c r="E3" s="56" t="s">
        <v>3</v>
      </c>
      <c r="F3" s="56" t="s">
        <v>4</v>
      </c>
      <c r="G3" s="56" t="s">
        <v>5</v>
      </c>
      <c r="H3" s="5" t="s">
        <v>42</v>
      </c>
      <c r="I3" s="56" t="s">
        <v>6</v>
      </c>
      <c r="J3" s="56" t="s">
        <v>7</v>
      </c>
    </row>
    <row r="4" spans="1:13" ht="36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</f>
        <v>40</v>
      </c>
      <c r="H4" s="73"/>
      <c r="I4" s="57"/>
      <c r="J4" s="57"/>
    </row>
    <row r="5" spans="1:13" ht="27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15</v>
      </c>
      <c r="H5" s="73"/>
      <c r="I5" s="57"/>
      <c r="J5" s="57"/>
    </row>
    <row r="6" spans="1:13" ht="34.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46" t="s">
        <v>146</v>
      </c>
      <c r="F6" s="276"/>
      <c r="G6" s="279">
        <v>5</v>
      </c>
      <c r="H6" s="275" t="s">
        <v>416</v>
      </c>
      <c r="I6" s="318"/>
      <c r="J6" s="272"/>
    </row>
    <row r="7" spans="1:13" ht="30.75" customHeight="1" x14ac:dyDescent="0.25">
      <c r="A7" s="302"/>
      <c r="B7" s="279"/>
      <c r="C7" s="279"/>
      <c r="D7" s="6" t="s">
        <v>35</v>
      </c>
      <c r="E7" s="246" t="s">
        <v>39</v>
      </c>
      <c r="F7" s="276"/>
      <c r="G7" s="279"/>
      <c r="H7" s="276"/>
      <c r="I7" s="319"/>
      <c r="J7" s="273"/>
    </row>
    <row r="8" spans="1:13" ht="23.25" customHeight="1" x14ac:dyDescent="0.25">
      <c r="A8" s="302"/>
      <c r="B8" s="279"/>
      <c r="C8" s="279"/>
      <c r="D8" s="6" t="s">
        <v>36</v>
      </c>
      <c r="E8" s="246" t="s">
        <v>147</v>
      </c>
      <c r="F8" s="276"/>
      <c r="G8" s="279"/>
      <c r="H8" s="276"/>
      <c r="I8" s="319"/>
      <c r="J8" s="273"/>
    </row>
    <row r="9" spans="1:13" ht="19.5" customHeight="1" x14ac:dyDescent="0.25">
      <c r="A9" s="303"/>
      <c r="B9" s="279"/>
      <c r="C9" s="279"/>
      <c r="D9" s="6" t="s">
        <v>37</v>
      </c>
      <c r="E9" s="246" t="s">
        <v>41</v>
      </c>
      <c r="F9" s="276"/>
      <c r="G9" s="279"/>
      <c r="H9" s="277"/>
      <c r="I9" s="320"/>
      <c r="J9" s="274"/>
    </row>
    <row r="10" spans="1:13" ht="36.7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46" t="s">
        <v>146</v>
      </c>
      <c r="F10" s="276"/>
      <c r="G10" s="279">
        <v>10</v>
      </c>
      <c r="H10" s="279" t="s">
        <v>441</v>
      </c>
      <c r="I10" s="280"/>
      <c r="J10" s="272"/>
    </row>
    <row r="11" spans="1:13" ht="32.25" customHeight="1" x14ac:dyDescent="0.25">
      <c r="A11" s="302"/>
      <c r="B11" s="279"/>
      <c r="C11" s="279"/>
      <c r="D11" s="6" t="s">
        <v>35</v>
      </c>
      <c r="E11" s="246" t="s">
        <v>39</v>
      </c>
      <c r="F11" s="276"/>
      <c r="G11" s="279"/>
      <c r="H11" s="279"/>
      <c r="I11" s="281"/>
      <c r="J11" s="273"/>
    </row>
    <row r="12" spans="1:13" ht="21.75" customHeight="1" x14ac:dyDescent="0.25">
      <c r="A12" s="302"/>
      <c r="B12" s="279"/>
      <c r="C12" s="279"/>
      <c r="D12" s="6" t="s">
        <v>36</v>
      </c>
      <c r="E12" s="246" t="s">
        <v>147</v>
      </c>
      <c r="F12" s="276"/>
      <c r="G12" s="279"/>
      <c r="H12" s="279"/>
      <c r="I12" s="281"/>
      <c r="J12" s="273"/>
    </row>
    <row r="13" spans="1:13" ht="20.25" customHeight="1" x14ac:dyDescent="0.25">
      <c r="A13" s="303"/>
      <c r="B13" s="279"/>
      <c r="C13" s="279"/>
      <c r="D13" s="6" t="s">
        <v>37</v>
      </c>
      <c r="E13" s="246" t="s">
        <v>41</v>
      </c>
      <c r="F13" s="276"/>
      <c r="G13" s="279"/>
      <c r="H13" s="279"/>
      <c r="I13" s="282"/>
      <c r="J13" s="274"/>
    </row>
    <row r="14" spans="1:13" ht="26.25" customHeight="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15</v>
      </c>
      <c r="H14" s="73"/>
      <c r="I14" s="13"/>
      <c r="J14" s="13"/>
    </row>
    <row r="15" spans="1:13" ht="42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72" t="s">
        <v>385</v>
      </c>
      <c r="I15" s="272"/>
      <c r="J15" s="272"/>
    </row>
    <row r="16" spans="1:13" ht="42.7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73"/>
      <c r="I16" s="273"/>
      <c r="J16" s="273"/>
    </row>
    <row r="17" spans="1:10" ht="15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73"/>
      <c r="I17" s="273"/>
      <c r="J17" s="273"/>
    </row>
    <row r="18" spans="1:10" ht="20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74"/>
      <c r="I18" s="274"/>
      <c r="J18" s="274"/>
    </row>
    <row r="19" spans="1:10" ht="42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272"/>
    </row>
    <row r="20" spans="1:10" ht="23.2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273"/>
    </row>
    <row r="21" spans="1:10" ht="33.7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273"/>
    </row>
    <row r="22" spans="1:10" ht="38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274"/>
    </row>
    <row r="23" spans="1:10" ht="42.7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79" t="s">
        <v>324</v>
      </c>
      <c r="I23" s="280"/>
      <c r="J23" s="272"/>
    </row>
    <row r="24" spans="1:10" ht="42.7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79"/>
      <c r="I24" s="281"/>
      <c r="J24" s="273"/>
    </row>
    <row r="25" spans="1:10" ht="21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79"/>
      <c r="I25" s="281"/>
      <c r="J25" s="273"/>
    </row>
    <row r="26" spans="1:10" ht="37.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79"/>
      <c r="I26" s="282"/>
      <c r="J26" s="274"/>
    </row>
    <row r="27" spans="1:10" ht="29.25" customHeight="1" x14ac:dyDescent="0.25">
      <c r="A27" s="71" t="s">
        <v>23</v>
      </c>
      <c r="B27" s="308" t="s">
        <v>154</v>
      </c>
      <c r="C27" s="309"/>
      <c r="D27" s="6"/>
      <c r="E27" s="6"/>
      <c r="F27" s="276"/>
      <c r="G27" s="28">
        <f>G28+G32</f>
        <v>10</v>
      </c>
      <c r="H27" s="73"/>
      <c r="I27" s="13"/>
      <c r="J27" s="13"/>
    </row>
    <row r="28" spans="1:10" ht="38.2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46" t="s">
        <v>146</v>
      </c>
      <c r="F28" s="276"/>
      <c r="G28" s="279">
        <v>5</v>
      </c>
      <c r="H28" s="279" t="s">
        <v>439</v>
      </c>
      <c r="I28" s="272"/>
      <c r="J28" s="272"/>
    </row>
    <row r="29" spans="1:10" ht="15.75" customHeight="1" x14ac:dyDescent="0.25">
      <c r="A29" s="302"/>
      <c r="B29" s="276"/>
      <c r="C29" s="276"/>
      <c r="D29" s="6" t="s">
        <v>35</v>
      </c>
      <c r="E29" s="246" t="s">
        <v>39</v>
      </c>
      <c r="F29" s="276"/>
      <c r="G29" s="279"/>
      <c r="H29" s="279"/>
      <c r="I29" s="273"/>
      <c r="J29" s="273"/>
    </row>
    <row r="30" spans="1:10" ht="21" customHeight="1" x14ac:dyDescent="0.25">
      <c r="A30" s="302"/>
      <c r="B30" s="276"/>
      <c r="C30" s="276"/>
      <c r="D30" s="6" t="s">
        <v>36</v>
      </c>
      <c r="E30" s="246" t="s">
        <v>147</v>
      </c>
      <c r="F30" s="276"/>
      <c r="G30" s="279"/>
      <c r="H30" s="279"/>
      <c r="I30" s="273"/>
      <c r="J30" s="273"/>
    </row>
    <row r="31" spans="1:10" ht="18.75" customHeight="1" x14ac:dyDescent="0.25">
      <c r="A31" s="303"/>
      <c r="B31" s="277"/>
      <c r="C31" s="277"/>
      <c r="D31" s="6" t="s">
        <v>37</v>
      </c>
      <c r="E31" s="246" t="s">
        <v>41</v>
      </c>
      <c r="F31" s="276"/>
      <c r="G31" s="279"/>
      <c r="H31" s="279"/>
      <c r="I31" s="274"/>
      <c r="J31" s="274"/>
    </row>
    <row r="32" spans="1:10" ht="36.75" customHeight="1" x14ac:dyDescent="0.25">
      <c r="A32" s="301" t="s">
        <v>133</v>
      </c>
      <c r="B32" s="275" t="s">
        <v>125</v>
      </c>
      <c r="C32" s="275" t="s">
        <v>9</v>
      </c>
      <c r="D32" s="6" t="s">
        <v>34</v>
      </c>
      <c r="E32" s="6" t="s">
        <v>138</v>
      </c>
      <c r="F32" s="276"/>
      <c r="G32" s="275">
        <v>5</v>
      </c>
      <c r="H32" s="279" t="s">
        <v>326</v>
      </c>
      <c r="I32" s="280"/>
      <c r="J32" s="272"/>
    </row>
    <row r="33" spans="1:10" ht="19.5" customHeight="1" x14ac:dyDescent="0.25">
      <c r="A33" s="302"/>
      <c r="B33" s="276"/>
      <c r="C33" s="276"/>
      <c r="D33" s="6" t="s">
        <v>35</v>
      </c>
      <c r="E33" s="6" t="s">
        <v>148</v>
      </c>
      <c r="F33" s="276"/>
      <c r="G33" s="276"/>
      <c r="H33" s="279"/>
      <c r="I33" s="281"/>
      <c r="J33" s="273"/>
    </row>
    <row r="34" spans="1:10" ht="66" customHeight="1" x14ac:dyDescent="0.25">
      <c r="A34" s="302"/>
      <c r="B34" s="276"/>
      <c r="C34" s="276"/>
      <c r="D34" s="6" t="s">
        <v>36</v>
      </c>
      <c r="E34" s="6" t="s">
        <v>149</v>
      </c>
      <c r="F34" s="276"/>
      <c r="G34" s="276"/>
      <c r="H34" s="279"/>
      <c r="I34" s="281"/>
      <c r="J34" s="273"/>
    </row>
    <row r="35" spans="1:10" ht="18" customHeight="1" x14ac:dyDescent="0.25">
      <c r="A35" s="303"/>
      <c r="B35" s="277"/>
      <c r="C35" s="277"/>
      <c r="D35" s="6" t="s">
        <v>37</v>
      </c>
      <c r="E35" s="6" t="s">
        <v>112</v>
      </c>
      <c r="F35" s="276"/>
      <c r="G35" s="277"/>
      <c r="H35" s="279"/>
      <c r="I35" s="282"/>
      <c r="J35" s="274"/>
    </row>
    <row r="36" spans="1:10" ht="100.5" customHeight="1" x14ac:dyDescent="0.25">
      <c r="A36" s="67">
        <v>2</v>
      </c>
      <c r="B36" s="28" t="s">
        <v>54</v>
      </c>
      <c r="C36" s="28" t="s">
        <v>9</v>
      </c>
      <c r="D36" s="28" t="s">
        <v>349</v>
      </c>
      <c r="E36" s="28">
        <v>100</v>
      </c>
      <c r="F36" s="28" t="s">
        <v>201</v>
      </c>
      <c r="G36" s="123">
        <v>20</v>
      </c>
      <c r="H36" s="28" t="s">
        <v>346</v>
      </c>
      <c r="I36" s="57"/>
      <c r="J36" s="57"/>
    </row>
    <row r="37" spans="1:10" ht="87.75" customHeight="1" x14ac:dyDescent="0.25">
      <c r="A37" s="67" t="s">
        <v>26</v>
      </c>
      <c r="B37" s="28" t="s">
        <v>73</v>
      </c>
      <c r="C37" s="28" t="s">
        <v>74</v>
      </c>
      <c r="D37" s="36" t="s">
        <v>65</v>
      </c>
      <c r="E37" s="28">
        <v>30</v>
      </c>
      <c r="F37" s="28" t="s">
        <v>201</v>
      </c>
      <c r="G37" s="36">
        <v>10</v>
      </c>
      <c r="H37" s="28" t="s">
        <v>191</v>
      </c>
      <c r="I37" s="57"/>
      <c r="J37" s="57"/>
    </row>
    <row r="38" spans="1:10" ht="97.5" customHeight="1" x14ac:dyDescent="0.25">
      <c r="A38" s="67" t="s">
        <v>27</v>
      </c>
      <c r="B38" s="28" t="s">
        <v>79</v>
      </c>
      <c r="C38" s="28" t="s">
        <v>32</v>
      </c>
      <c r="D38" s="36" t="s">
        <v>65</v>
      </c>
      <c r="E38" s="28">
        <v>14</v>
      </c>
      <c r="F38" s="28" t="s">
        <v>201</v>
      </c>
      <c r="G38" s="36">
        <v>10</v>
      </c>
      <c r="H38" s="28" t="s">
        <v>194</v>
      </c>
      <c r="I38" s="57"/>
      <c r="J38" s="57"/>
    </row>
    <row r="39" spans="1:10" ht="180" x14ac:dyDescent="0.25">
      <c r="A39" s="67" t="s">
        <v>30</v>
      </c>
      <c r="B39" s="28" t="s">
        <v>196</v>
      </c>
      <c r="C39" s="28" t="s">
        <v>140</v>
      </c>
      <c r="D39" s="28" t="s">
        <v>65</v>
      </c>
      <c r="E39" s="28" t="s">
        <v>200</v>
      </c>
      <c r="F39" s="28" t="s">
        <v>201</v>
      </c>
      <c r="G39" s="28">
        <v>10</v>
      </c>
      <c r="H39" s="62" t="s">
        <v>347</v>
      </c>
      <c r="I39" s="57"/>
      <c r="J39" s="57"/>
    </row>
    <row r="40" spans="1:10" ht="76.5" customHeight="1" x14ac:dyDescent="0.25">
      <c r="A40" s="223" t="s">
        <v>31</v>
      </c>
      <c r="B40" s="217" t="s">
        <v>218</v>
      </c>
      <c r="C40" s="217" t="s">
        <v>14</v>
      </c>
      <c r="D40" s="217" t="s">
        <v>65</v>
      </c>
      <c r="E40" s="217">
        <v>0</v>
      </c>
      <c r="F40" s="217" t="s">
        <v>15</v>
      </c>
      <c r="G40" s="217">
        <v>5</v>
      </c>
      <c r="H40" s="217" t="s">
        <v>159</v>
      </c>
      <c r="I40" s="220"/>
      <c r="J40" s="220"/>
    </row>
    <row r="41" spans="1:10" ht="210" x14ac:dyDescent="0.25">
      <c r="A41" s="225" t="s">
        <v>66</v>
      </c>
      <c r="B41" s="222" t="s">
        <v>427</v>
      </c>
      <c r="C41" s="222" t="s">
        <v>114</v>
      </c>
      <c r="D41" s="222" t="s">
        <v>428</v>
      </c>
      <c r="E41" s="222" t="s">
        <v>448</v>
      </c>
      <c r="F41" s="222" t="s">
        <v>429</v>
      </c>
      <c r="G41" s="222">
        <v>3</v>
      </c>
      <c r="H41" s="222" t="s">
        <v>430</v>
      </c>
      <c r="I41" s="219"/>
      <c r="J41" s="219"/>
    </row>
    <row r="42" spans="1:10" ht="120" x14ac:dyDescent="0.25">
      <c r="A42" s="225" t="s">
        <v>435</v>
      </c>
      <c r="B42" s="222" t="s">
        <v>432</v>
      </c>
      <c r="C42" s="222" t="s">
        <v>13</v>
      </c>
      <c r="D42" s="222" t="s">
        <v>428</v>
      </c>
      <c r="E42" s="79">
        <v>1</v>
      </c>
      <c r="F42" s="222" t="s">
        <v>15</v>
      </c>
      <c r="G42" s="222">
        <v>2</v>
      </c>
      <c r="H42" s="218" t="s">
        <v>433</v>
      </c>
      <c r="I42" s="222"/>
      <c r="J42" s="222"/>
    </row>
    <row r="43" spans="1:10" x14ac:dyDescent="0.25">
      <c r="A43" s="23"/>
      <c r="B43" s="23" t="s">
        <v>16</v>
      </c>
      <c r="C43" s="23"/>
      <c r="D43" s="23"/>
      <c r="E43" s="23"/>
      <c r="F43" s="23"/>
      <c r="G43" s="23">
        <f>G40+G36+G4+G38+G37+G39+G41+G42</f>
        <v>100</v>
      </c>
      <c r="H43" s="23"/>
      <c r="I43" s="23"/>
      <c r="J43" s="97">
        <f>J6+J10+J15+J19+J23+J28+J32+J36+J37+J38+J39+J41+J42</f>
        <v>0</v>
      </c>
    </row>
    <row r="45" spans="1:10" ht="30" x14ac:dyDescent="0.25">
      <c r="B45" s="48" t="s">
        <v>431</v>
      </c>
    </row>
  </sheetData>
  <mergeCells count="55">
    <mergeCell ref="B4:C4"/>
    <mergeCell ref="A2:J2"/>
    <mergeCell ref="B5:C5"/>
    <mergeCell ref="F5:F35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A28:A31"/>
    <mergeCell ref="B28:B31"/>
    <mergeCell ref="C28:C31"/>
    <mergeCell ref="G6:G9"/>
    <mergeCell ref="H6:H9"/>
    <mergeCell ref="G15:G18"/>
    <mergeCell ref="H15:H18"/>
    <mergeCell ref="G23:G26"/>
    <mergeCell ref="H23:H26"/>
    <mergeCell ref="B27:C27"/>
    <mergeCell ref="A19:A22"/>
    <mergeCell ref="B19:B22"/>
    <mergeCell ref="C19:C22"/>
    <mergeCell ref="G19:G22"/>
    <mergeCell ref="H19:H22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32:I35"/>
    <mergeCell ref="J32:J35"/>
    <mergeCell ref="G28:G31"/>
    <mergeCell ref="H28:H31"/>
    <mergeCell ref="I15:I18"/>
    <mergeCell ref="J15:J18"/>
    <mergeCell ref="I19:I22"/>
    <mergeCell ref="J19:J22"/>
    <mergeCell ref="I23:I26"/>
    <mergeCell ref="J23:J26"/>
    <mergeCell ref="I28:I31"/>
    <mergeCell ref="J28:J31"/>
    <mergeCell ref="A32:A35"/>
    <mergeCell ref="B32:B35"/>
    <mergeCell ref="C32:C35"/>
    <mergeCell ref="G32:G35"/>
    <mergeCell ref="H32:H35"/>
  </mergeCells>
  <pageMargins left="0.31496062992125984" right="0" top="0.55118110236220474" bottom="0.55118110236220474" header="0.31496062992125984" footer="0.31496062992125984"/>
  <pageSetup paperSize="9" scale="55" fitToHeight="0" orientation="portrait" horizontalDpi="4294967293" r:id="rId1"/>
  <ignoredErrors>
    <ignoredError sqref="A5 A37:A40 A14" numberStoredAsText="1"/>
    <ignoredError sqref="A15:A26 A28:A31 A32:A36" twoDigitTextYear="1"/>
    <ignoredError sqref="A27 A6:A13" twoDigitTextYear="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82" zoomScaleNormal="82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7" style="1" bestFit="1" customWidth="1"/>
    <col min="2" max="2" width="28.42578125" style="1" customWidth="1"/>
    <col min="3" max="3" width="10.85546875" style="1" customWidth="1"/>
    <col min="4" max="4" width="28.140625" style="1" customWidth="1"/>
    <col min="5" max="5" width="11" style="1" customWidth="1"/>
    <col min="6" max="6" width="18.85546875" style="1" customWidth="1"/>
    <col min="7" max="7" width="11.5703125" style="1" customWidth="1"/>
    <col min="8" max="8" width="35.5703125" style="1" customWidth="1"/>
    <col min="9" max="9" width="7.5703125" style="1" customWidth="1"/>
    <col min="10" max="10" width="32.28515625" style="1" customWidth="1"/>
    <col min="11" max="11" width="24.140625" customWidth="1"/>
  </cols>
  <sheetData>
    <row r="1" spans="1:13" ht="75" x14ac:dyDescent="0.25">
      <c r="J1" s="8" t="s">
        <v>256</v>
      </c>
    </row>
    <row r="2" spans="1:13" ht="34.5" customHeight="1" x14ac:dyDescent="0.25">
      <c r="A2" s="327" t="s">
        <v>295</v>
      </c>
      <c r="B2" s="327"/>
      <c r="C2" s="327"/>
      <c r="D2" s="327"/>
      <c r="E2" s="327"/>
      <c r="F2" s="327"/>
      <c r="G2" s="327"/>
      <c r="H2" s="327"/>
      <c r="I2" s="327"/>
      <c r="J2" s="327"/>
      <c r="K2" s="14"/>
      <c r="L2" s="14"/>
      <c r="M2" s="14"/>
    </row>
    <row r="3" spans="1:13" ht="44.25" customHeight="1" x14ac:dyDescent="0.25">
      <c r="A3" s="57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3" ht="39.7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G5+G10+G15+G20+G25</f>
        <v>38</v>
      </c>
      <c r="H4" s="73"/>
      <c r="I4" s="57"/>
      <c r="J4" s="57"/>
    </row>
    <row r="5" spans="1:13" ht="15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181</v>
      </c>
      <c r="G5" s="62">
        <f>G6</f>
        <v>10</v>
      </c>
      <c r="H5" s="73"/>
      <c r="I5" s="57"/>
      <c r="J5" s="57"/>
    </row>
    <row r="6" spans="1:13" ht="32.2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46" t="s">
        <v>146</v>
      </c>
      <c r="F6" s="276"/>
      <c r="G6" s="279">
        <v>10</v>
      </c>
      <c r="H6" s="275" t="s">
        <v>416</v>
      </c>
      <c r="I6" s="318"/>
      <c r="J6" s="272"/>
    </row>
    <row r="7" spans="1:13" ht="26.25" customHeight="1" x14ac:dyDescent="0.25">
      <c r="A7" s="302"/>
      <c r="B7" s="279"/>
      <c r="C7" s="279"/>
      <c r="D7" s="6" t="s">
        <v>35</v>
      </c>
      <c r="E7" s="246" t="s">
        <v>39</v>
      </c>
      <c r="F7" s="276"/>
      <c r="G7" s="279"/>
      <c r="H7" s="276"/>
      <c r="I7" s="319"/>
      <c r="J7" s="273"/>
    </row>
    <row r="8" spans="1:13" ht="27.75" customHeight="1" x14ac:dyDescent="0.25">
      <c r="A8" s="302"/>
      <c r="B8" s="279"/>
      <c r="C8" s="279"/>
      <c r="D8" s="6" t="s">
        <v>36</v>
      </c>
      <c r="E8" s="246" t="s">
        <v>147</v>
      </c>
      <c r="F8" s="276"/>
      <c r="G8" s="279"/>
      <c r="H8" s="276"/>
      <c r="I8" s="319"/>
      <c r="J8" s="273"/>
    </row>
    <row r="9" spans="1:13" ht="30.75" customHeight="1" x14ac:dyDescent="0.25">
      <c r="A9" s="303"/>
      <c r="B9" s="279"/>
      <c r="C9" s="279"/>
      <c r="D9" s="6" t="s">
        <v>37</v>
      </c>
      <c r="E9" s="246" t="s">
        <v>41</v>
      </c>
      <c r="F9" s="276"/>
      <c r="G9" s="279"/>
      <c r="H9" s="277"/>
      <c r="I9" s="320"/>
      <c r="J9" s="274"/>
    </row>
    <row r="10" spans="1:13" ht="15" customHeight="1" x14ac:dyDescent="0.25">
      <c r="A10" s="69" t="s">
        <v>22</v>
      </c>
      <c r="B10" s="305" t="s">
        <v>130</v>
      </c>
      <c r="C10" s="306"/>
      <c r="D10" s="6"/>
      <c r="E10" s="6"/>
      <c r="F10" s="276"/>
      <c r="G10" s="28">
        <f>G11</f>
        <v>5</v>
      </c>
      <c r="H10" s="73"/>
      <c r="I10" s="57"/>
      <c r="J10" s="57"/>
    </row>
    <row r="11" spans="1:13" ht="39" customHeight="1" x14ac:dyDescent="0.25">
      <c r="A11" s="301" t="s">
        <v>43</v>
      </c>
      <c r="B11" s="275" t="s">
        <v>129</v>
      </c>
      <c r="C11" s="275" t="s">
        <v>9</v>
      </c>
      <c r="D11" s="6" t="s">
        <v>34</v>
      </c>
      <c r="E11" s="6" t="s">
        <v>146</v>
      </c>
      <c r="F11" s="276"/>
      <c r="G11" s="275">
        <v>5</v>
      </c>
      <c r="H11" s="272" t="s">
        <v>385</v>
      </c>
      <c r="I11" s="272"/>
      <c r="J11" s="272"/>
    </row>
    <row r="12" spans="1:13" ht="27.75" customHeight="1" x14ac:dyDescent="0.25">
      <c r="A12" s="302"/>
      <c r="B12" s="276"/>
      <c r="C12" s="276"/>
      <c r="D12" s="6" t="s">
        <v>35</v>
      </c>
      <c r="E12" s="6" t="s">
        <v>39</v>
      </c>
      <c r="F12" s="276"/>
      <c r="G12" s="276"/>
      <c r="H12" s="273"/>
      <c r="I12" s="273"/>
      <c r="J12" s="273"/>
    </row>
    <row r="13" spans="1:13" ht="30.75" customHeight="1" x14ac:dyDescent="0.25">
      <c r="A13" s="302"/>
      <c r="B13" s="276"/>
      <c r="C13" s="276"/>
      <c r="D13" s="6" t="s">
        <v>36</v>
      </c>
      <c r="E13" s="6" t="s">
        <v>147</v>
      </c>
      <c r="F13" s="276"/>
      <c r="G13" s="276"/>
      <c r="H13" s="273"/>
      <c r="I13" s="273"/>
      <c r="J13" s="273"/>
    </row>
    <row r="14" spans="1:13" ht="24" customHeight="1" x14ac:dyDescent="0.25">
      <c r="A14" s="303"/>
      <c r="B14" s="277"/>
      <c r="C14" s="277"/>
      <c r="D14" s="6" t="s">
        <v>37</v>
      </c>
      <c r="E14" s="6" t="s">
        <v>112</v>
      </c>
      <c r="F14" s="276"/>
      <c r="G14" s="277"/>
      <c r="H14" s="274"/>
      <c r="I14" s="274"/>
      <c r="J14" s="274"/>
    </row>
    <row r="15" spans="1:13" ht="15" customHeight="1" x14ac:dyDescent="0.25">
      <c r="A15" s="71" t="s">
        <v>23</v>
      </c>
      <c r="B15" s="308" t="s">
        <v>445</v>
      </c>
      <c r="C15" s="309"/>
      <c r="D15" s="6"/>
      <c r="E15" s="6"/>
      <c r="F15" s="276"/>
      <c r="G15" s="28">
        <f>G16</f>
        <v>10</v>
      </c>
      <c r="H15" s="73"/>
      <c r="I15" s="57"/>
      <c r="J15" s="57"/>
    </row>
    <row r="16" spans="1:13" ht="36" customHeight="1" x14ac:dyDescent="0.25">
      <c r="A16" s="301" t="s">
        <v>132</v>
      </c>
      <c r="B16" s="275" t="s">
        <v>131</v>
      </c>
      <c r="C16" s="275" t="s">
        <v>9</v>
      </c>
      <c r="D16" s="6" t="s">
        <v>34</v>
      </c>
      <c r="E16" s="246" t="s">
        <v>146</v>
      </c>
      <c r="F16" s="276"/>
      <c r="G16" s="279">
        <v>10</v>
      </c>
      <c r="H16" s="279" t="s">
        <v>439</v>
      </c>
      <c r="I16" s="272"/>
      <c r="J16" s="272"/>
    </row>
    <row r="17" spans="1:11" ht="35.25" customHeight="1" x14ac:dyDescent="0.25">
      <c r="A17" s="302"/>
      <c r="B17" s="276"/>
      <c r="C17" s="276"/>
      <c r="D17" s="6" t="s">
        <v>35</v>
      </c>
      <c r="E17" s="246" t="s">
        <v>39</v>
      </c>
      <c r="F17" s="276"/>
      <c r="G17" s="279"/>
      <c r="H17" s="279"/>
      <c r="I17" s="273"/>
      <c r="J17" s="273"/>
    </row>
    <row r="18" spans="1:11" ht="29.25" customHeight="1" x14ac:dyDescent="0.25">
      <c r="A18" s="302"/>
      <c r="B18" s="276"/>
      <c r="C18" s="276"/>
      <c r="D18" s="6" t="s">
        <v>36</v>
      </c>
      <c r="E18" s="246" t="s">
        <v>147</v>
      </c>
      <c r="F18" s="276"/>
      <c r="G18" s="279"/>
      <c r="H18" s="279"/>
      <c r="I18" s="273"/>
      <c r="J18" s="273"/>
    </row>
    <row r="19" spans="1:11" ht="25.5" customHeight="1" x14ac:dyDescent="0.25">
      <c r="A19" s="303"/>
      <c r="B19" s="277"/>
      <c r="C19" s="277"/>
      <c r="D19" s="6" t="s">
        <v>37</v>
      </c>
      <c r="E19" s="246" t="s">
        <v>41</v>
      </c>
      <c r="F19" s="276"/>
      <c r="G19" s="279"/>
      <c r="H19" s="279"/>
      <c r="I19" s="274"/>
      <c r="J19" s="274"/>
    </row>
    <row r="20" spans="1:11" ht="15" customHeight="1" x14ac:dyDescent="0.25">
      <c r="A20" s="67" t="s">
        <v>24</v>
      </c>
      <c r="B20" s="310" t="s">
        <v>134</v>
      </c>
      <c r="C20" s="311"/>
      <c r="D20" s="6"/>
      <c r="E20" s="6"/>
      <c r="F20" s="276"/>
      <c r="G20" s="28">
        <f>G21</f>
        <v>5</v>
      </c>
      <c r="H20" s="73"/>
      <c r="I20" s="57"/>
      <c r="J20" s="57"/>
    </row>
    <row r="21" spans="1:11" ht="15" customHeight="1" x14ac:dyDescent="0.25">
      <c r="A21" s="301" t="s">
        <v>136</v>
      </c>
      <c r="B21" s="279" t="s">
        <v>126</v>
      </c>
      <c r="C21" s="279" t="s">
        <v>9</v>
      </c>
      <c r="D21" s="6" t="s">
        <v>34</v>
      </c>
      <c r="E21" s="246" t="s">
        <v>146</v>
      </c>
      <c r="F21" s="276"/>
      <c r="G21" s="279">
        <v>5</v>
      </c>
      <c r="H21" s="279" t="s">
        <v>420</v>
      </c>
      <c r="I21" s="272"/>
      <c r="J21" s="272"/>
    </row>
    <row r="22" spans="1:11" x14ac:dyDescent="0.25">
      <c r="A22" s="302"/>
      <c r="B22" s="279"/>
      <c r="C22" s="279"/>
      <c r="D22" s="6" t="s">
        <v>35</v>
      </c>
      <c r="E22" s="246" t="s">
        <v>39</v>
      </c>
      <c r="F22" s="276"/>
      <c r="G22" s="279"/>
      <c r="H22" s="279"/>
      <c r="I22" s="273"/>
      <c r="J22" s="273"/>
    </row>
    <row r="23" spans="1:11" x14ac:dyDescent="0.25">
      <c r="A23" s="302"/>
      <c r="B23" s="279"/>
      <c r="C23" s="279"/>
      <c r="D23" s="6" t="s">
        <v>36</v>
      </c>
      <c r="E23" s="246" t="s">
        <v>147</v>
      </c>
      <c r="F23" s="276"/>
      <c r="G23" s="279"/>
      <c r="H23" s="279"/>
      <c r="I23" s="273"/>
      <c r="J23" s="273"/>
    </row>
    <row r="24" spans="1:11" ht="81" customHeight="1" x14ac:dyDescent="0.25">
      <c r="A24" s="303"/>
      <c r="B24" s="279"/>
      <c r="C24" s="279"/>
      <c r="D24" s="6" t="s">
        <v>37</v>
      </c>
      <c r="E24" s="246" t="s">
        <v>41</v>
      </c>
      <c r="F24" s="277"/>
      <c r="G24" s="279"/>
      <c r="H24" s="279"/>
      <c r="I24" s="274"/>
      <c r="J24" s="274"/>
    </row>
    <row r="25" spans="1:11" s="19" customFormat="1" ht="30.75" customHeight="1" x14ac:dyDescent="0.25">
      <c r="A25" s="301" t="s">
        <v>25</v>
      </c>
      <c r="B25" s="275" t="s">
        <v>393</v>
      </c>
      <c r="C25" s="275" t="s">
        <v>9</v>
      </c>
      <c r="D25" s="252" t="s">
        <v>34</v>
      </c>
      <c r="E25" s="252" t="s">
        <v>38</v>
      </c>
      <c r="F25" s="275" t="s">
        <v>183</v>
      </c>
      <c r="G25" s="275">
        <v>8</v>
      </c>
      <c r="H25" s="275" t="s">
        <v>449</v>
      </c>
      <c r="I25" s="283"/>
      <c r="J25" s="275"/>
      <c r="K25" s="151"/>
    </row>
    <row r="26" spans="1:11" s="19" customFormat="1" ht="27" customHeight="1" x14ac:dyDescent="0.25">
      <c r="A26" s="302"/>
      <c r="B26" s="276"/>
      <c r="C26" s="276"/>
      <c r="D26" s="252" t="s">
        <v>35</v>
      </c>
      <c r="E26" s="252" t="s">
        <v>39</v>
      </c>
      <c r="F26" s="276"/>
      <c r="G26" s="276"/>
      <c r="H26" s="276"/>
      <c r="I26" s="284"/>
      <c r="J26" s="276"/>
      <c r="K26" s="151"/>
    </row>
    <row r="27" spans="1:11" s="19" customFormat="1" ht="31.5" customHeight="1" x14ac:dyDescent="0.25">
      <c r="A27" s="302"/>
      <c r="B27" s="276"/>
      <c r="C27" s="276"/>
      <c r="D27" s="252" t="s">
        <v>36</v>
      </c>
      <c r="E27" s="252" t="s">
        <v>40</v>
      </c>
      <c r="F27" s="276"/>
      <c r="G27" s="276"/>
      <c r="H27" s="276"/>
      <c r="I27" s="284"/>
      <c r="J27" s="276"/>
      <c r="K27" s="151"/>
    </row>
    <row r="28" spans="1:11" s="19" customFormat="1" ht="38.25" customHeight="1" x14ac:dyDescent="0.25">
      <c r="A28" s="303"/>
      <c r="B28" s="277"/>
      <c r="C28" s="277"/>
      <c r="D28" s="252" t="s">
        <v>37</v>
      </c>
      <c r="E28" s="252">
        <v>100</v>
      </c>
      <c r="F28" s="277"/>
      <c r="G28" s="277"/>
      <c r="H28" s="277"/>
      <c r="I28" s="285"/>
      <c r="J28" s="277"/>
      <c r="K28" s="151"/>
    </row>
    <row r="29" spans="1:11" ht="144" customHeight="1" x14ac:dyDescent="0.25">
      <c r="A29" s="67" t="s">
        <v>26</v>
      </c>
      <c r="B29" s="28" t="s">
        <v>369</v>
      </c>
      <c r="C29" s="28" t="s">
        <v>9</v>
      </c>
      <c r="D29" s="28" t="s">
        <v>65</v>
      </c>
      <c r="E29" s="28">
        <v>100</v>
      </c>
      <c r="F29" s="28" t="s">
        <v>197</v>
      </c>
      <c r="G29" s="28">
        <v>8</v>
      </c>
      <c r="H29" s="28" t="s">
        <v>370</v>
      </c>
      <c r="I29" s="57"/>
      <c r="J29" s="57"/>
    </row>
    <row r="30" spans="1:11" ht="108" customHeight="1" x14ac:dyDescent="0.25">
      <c r="A30" s="67" t="s">
        <v>27</v>
      </c>
      <c r="B30" s="28" t="s">
        <v>193</v>
      </c>
      <c r="C30" s="28" t="s">
        <v>9</v>
      </c>
      <c r="D30" s="28" t="s">
        <v>175</v>
      </c>
      <c r="E30" s="28">
        <v>100</v>
      </c>
      <c r="F30" s="28" t="s">
        <v>197</v>
      </c>
      <c r="G30" s="28">
        <v>12</v>
      </c>
      <c r="H30" s="28" t="s">
        <v>174</v>
      </c>
      <c r="I30" s="57"/>
      <c r="J30" s="57"/>
    </row>
    <row r="31" spans="1:11" ht="195" customHeight="1" x14ac:dyDescent="0.25">
      <c r="A31" s="67" t="s">
        <v>30</v>
      </c>
      <c r="B31" s="28" t="s">
        <v>195</v>
      </c>
      <c r="C31" s="28" t="s">
        <v>9</v>
      </c>
      <c r="D31" s="28" t="s">
        <v>65</v>
      </c>
      <c r="E31" s="67" t="s">
        <v>198</v>
      </c>
      <c r="F31" s="28" t="s">
        <v>15</v>
      </c>
      <c r="G31" s="28">
        <v>12</v>
      </c>
      <c r="H31" s="62" t="s">
        <v>348</v>
      </c>
      <c r="I31" s="149"/>
      <c r="J31" s="149"/>
    </row>
    <row r="32" spans="1:11" ht="35.25" customHeight="1" x14ac:dyDescent="0.25">
      <c r="A32" s="171" t="s">
        <v>31</v>
      </c>
      <c r="B32" s="170" t="s">
        <v>395</v>
      </c>
      <c r="C32" s="170"/>
      <c r="D32" s="170"/>
      <c r="E32" s="171"/>
      <c r="F32" s="170"/>
      <c r="G32" s="170">
        <v>10</v>
      </c>
      <c r="H32" s="167"/>
      <c r="I32" s="170"/>
      <c r="J32" s="170"/>
    </row>
    <row r="33" spans="1:10" ht="75" x14ac:dyDescent="0.25">
      <c r="A33" s="179">
        <v>6.1</v>
      </c>
      <c r="B33" s="28" t="s">
        <v>73</v>
      </c>
      <c r="C33" s="28" t="s">
        <v>74</v>
      </c>
      <c r="D33" s="36" t="s">
        <v>65</v>
      </c>
      <c r="E33" s="28">
        <v>30</v>
      </c>
      <c r="F33" s="28" t="s">
        <v>197</v>
      </c>
      <c r="G33" s="36">
        <v>5</v>
      </c>
      <c r="H33" s="28" t="s">
        <v>191</v>
      </c>
      <c r="I33" s="57"/>
      <c r="J33" s="57"/>
    </row>
    <row r="34" spans="1:10" ht="108.75" customHeight="1" x14ac:dyDescent="0.25">
      <c r="A34" s="179">
        <v>6.2</v>
      </c>
      <c r="B34" s="28" t="s">
        <v>394</v>
      </c>
      <c r="C34" s="28" t="s">
        <v>32</v>
      </c>
      <c r="D34" s="36" t="s">
        <v>65</v>
      </c>
      <c r="E34" s="28">
        <v>14</v>
      </c>
      <c r="F34" s="28" t="s">
        <v>197</v>
      </c>
      <c r="G34" s="36">
        <v>5</v>
      </c>
      <c r="H34" s="28" t="s">
        <v>194</v>
      </c>
      <c r="I34" s="57"/>
      <c r="J34" s="57"/>
    </row>
    <row r="35" spans="1:10" ht="60" x14ac:dyDescent="0.25">
      <c r="A35" s="217">
        <v>7</v>
      </c>
      <c r="B35" s="217" t="s">
        <v>50</v>
      </c>
      <c r="C35" s="217" t="s">
        <v>14</v>
      </c>
      <c r="D35" s="217" t="s">
        <v>65</v>
      </c>
      <c r="E35" s="217">
        <v>0</v>
      </c>
      <c r="F35" s="217" t="s">
        <v>15</v>
      </c>
      <c r="G35" s="217">
        <v>15</v>
      </c>
      <c r="H35" s="217" t="s">
        <v>159</v>
      </c>
      <c r="I35" s="220"/>
      <c r="J35" s="220"/>
    </row>
    <row r="36" spans="1:10" ht="210" x14ac:dyDescent="0.25">
      <c r="A36" s="225" t="s">
        <v>435</v>
      </c>
      <c r="B36" s="222" t="s">
        <v>427</v>
      </c>
      <c r="C36" s="222" t="s">
        <v>114</v>
      </c>
      <c r="D36" s="222" t="s">
        <v>428</v>
      </c>
      <c r="E36" s="222" t="s">
        <v>448</v>
      </c>
      <c r="F36" s="222" t="s">
        <v>429</v>
      </c>
      <c r="G36" s="222">
        <v>3</v>
      </c>
      <c r="H36" s="222" t="s">
        <v>430</v>
      </c>
      <c r="I36" s="219"/>
      <c r="J36" s="219"/>
    </row>
    <row r="37" spans="1:10" ht="105" customHeight="1" x14ac:dyDescent="0.25">
      <c r="A37" s="225" t="s">
        <v>436</v>
      </c>
      <c r="B37" s="222" t="s">
        <v>432</v>
      </c>
      <c r="C37" s="222" t="s">
        <v>13</v>
      </c>
      <c r="D37" s="222" t="s">
        <v>428</v>
      </c>
      <c r="E37" s="79">
        <v>1</v>
      </c>
      <c r="F37" s="222" t="s">
        <v>15</v>
      </c>
      <c r="G37" s="222">
        <v>2</v>
      </c>
      <c r="H37" s="218" t="s">
        <v>433</v>
      </c>
      <c r="I37" s="219"/>
      <c r="J37" s="219"/>
    </row>
    <row r="38" spans="1:10" x14ac:dyDescent="0.25">
      <c r="A38" s="36"/>
      <c r="B38" s="36" t="s">
        <v>16</v>
      </c>
      <c r="C38" s="36"/>
      <c r="D38" s="36"/>
      <c r="E38" s="36"/>
      <c r="F38" s="36"/>
      <c r="G38" s="36">
        <f>G35+G33+G34+G31+G4+G30+G29+G36+G37</f>
        <v>100</v>
      </c>
      <c r="H38" s="36"/>
      <c r="I38" s="23"/>
      <c r="J38" s="187">
        <f>J6+J11+J16+J21+J25+J29+J30+J31+J33+J34+J36+J37</f>
        <v>0</v>
      </c>
    </row>
    <row r="40" spans="1:10" ht="30" x14ac:dyDescent="0.25">
      <c r="B40" s="48" t="s">
        <v>431</v>
      </c>
    </row>
  </sheetData>
  <mergeCells count="43">
    <mergeCell ref="I25:I28"/>
    <mergeCell ref="J25:J28"/>
    <mergeCell ref="C25:C28"/>
    <mergeCell ref="B25:B28"/>
    <mergeCell ref="A25:A28"/>
    <mergeCell ref="H25:H28"/>
    <mergeCell ref="G25:G28"/>
    <mergeCell ref="F25:F28"/>
    <mergeCell ref="A11:A14"/>
    <mergeCell ref="A2:J2"/>
    <mergeCell ref="A6:A9"/>
    <mergeCell ref="G11:G14"/>
    <mergeCell ref="G6:G9"/>
    <mergeCell ref="H6:H9"/>
    <mergeCell ref="B10:C10"/>
    <mergeCell ref="B11:B14"/>
    <mergeCell ref="C11:C14"/>
    <mergeCell ref="B4:C4"/>
    <mergeCell ref="B5:C5"/>
    <mergeCell ref="F5:F24"/>
    <mergeCell ref="B6:B9"/>
    <mergeCell ref="C6:C9"/>
    <mergeCell ref="H11:H14"/>
    <mergeCell ref="B20:C20"/>
    <mergeCell ref="B15:C15"/>
    <mergeCell ref="G21:G24"/>
    <mergeCell ref="H21:H24"/>
    <mergeCell ref="G16:G19"/>
    <mergeCell ref="H16:H19"/>
    <mergeCell ref="A16:A19"/>
    <mergeCell ref="B16:B19"/>
    <mergeCell ref="C16:C19"/>
    <mergeCell ref="A21:A24"/>
    <mergeCell ref="B21:B24"/>
    <mergeCell ref="C21:C24"/>
    <mergeCell ref="I21:I24"/>
    <mergeCell ref="J21:J24"/>
    <mergeCell ref="I6:I9"/>
    <mergeCell ref="J6:J9"/>
    <mergeCell ref="I11:I14"/>
    <mergeCell ref="J11:J14"/>
    <mergeCell ref="I16:I19"/>
    <mergeCell ref="J16:J19"/>
  </mergeCells>
  <pageMargins left="0.31496062992125984" right="0" top="0.39370078740157483" bottom="0.55118110236220474" header="0.31496062992125984" footer="0.31496062992125984"/>
  <pageSetup paperSize="9" scale="52" fitToHeight="0" orientation="portrait" horizontalDpi="4294967293" r:id="rId1"/>
  <ignoredErrors>
    <ignoredError sqref="A5 A15" numberStoredAsText="1"/>
    <ignoredError sqref="A6:A9" twoDigitTextYear="1"/>
    <ignoredError sqref="A10:A14 A16:A24" twoDigitTextYear="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82" zoomScaleNormal="82" workbookViewId="0">
      <pane xSplit="1" ySplit="3" topLeftCell="B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0.7109375" style="1" customWidth="1"/>
    <col min="4" max="4" width="23.42578125" style="1" customWidth="1"/>
    <col min="5" max="5" width="10.5703125" style="1" customWidth="1"/>
    <col min="6" max="6" width="17.140625" style="1" customWidth="1"/>
    <col min="7" max="7" width="13.85546875" style="1" customWidth="1"/>
    <col min="8" max="8" width="35.7109375" style="1" customWidth="1"/>
    <col min="9" max="9" width="11.5703125" style="1" bestFit="1" customWidth="1"/>
    <col min="10" max="10" width="31.7109375" style="1" customWidth="1"/>
    <col min="11" max="11" width="29.28515625" bestFit="1" customWidth="1"/>
  </cols>
  <sheetData>
    <row r="1" spans="1:11" ht="75" x14ac:dyDescent="0.25">
      <c r="J1" s="8" t="s">
        <v>257</v>
      </c>
    </row>
    <row r="2" spans="1:11" ht="36.75" customHeight="1" x14ac:dyDescent="0.25">
      <c r="A2" s="360" t="s">
        <v>294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1" ht="45" x14ac:dyDescent="0.25">
      <c r="A3" s="57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1" ht="36.7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G5+G10+G15+G20</f>
        <v>40</v>
      </c>
      <c r="H4" s="73"/>
      <c r="I4" s="57"/>
      <c r="J4" s="57"/>
    </row>
    <row r="5" spans="1:11" ht="15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182</v>
      </c>
      <c r="G5" s="62">
        <f>G6</f>
        <v>10</v>
      </c>
      <c r="H5" s="73"/>
      <c r="I5" s="57"/>
      <c r="J5" s="57"/>
    </row>
    <row r="6" spans="1:11" ht="36.7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46" t="s">
        <v>146</v>
      </c>
      <c r="F6" s="276"/>
      <c r="G6" s="279">
        <v>10</v>
      </c>
      <c r="H6" s="275" t="s">
        <v>416</v>
      </c>
      <c r="I6" s="318"/>
      <c r="J6" s="272"/>
    </row>
    <row r="7" spans="1:11" ht="28.5" customHeight="1" x14ac:dyDescent="0.25">
      <c r="A7" s="302"/>
      <c r="B7" s="279"/>
      <c r="C7" s="279"/>
      <c r="D7" s="6" t="s">
        <v>35</v>
      </c>
      <c r="E7" s="246" t="s">
        <v>39</v>
      </c>
      <c r="F7" s="276"/>
      <c r="G7" s="279"/>
      <c r="H7" s="276"/>
      <c r="I7" s="319"/>
      <c r="J7" s="273"/>
    </row>
    <row r="8" spans="1:11" ht="33" customHeight="1" x14ac:dyDescent="0.25">
      <c r="A8" s="302"/>
      <c r="B8" s="279"/>
      <c r="C8" s="279"/>
      <c r="D8" s="6" t="s">
        <v>36</v>
      </c>
      <c r="E8" s="246" t="s">
        <v>147</v>
      </c>
      <c r="F8" s="276"/>
      <c r="G8" s="279"/>
      <c r="H8" s="276"/>
      <c r="I8" s="319"/>
      <c r="J8" s="273"/>
    </row>
    <row r="9" spans="1:11" ht="16.5" customHeight="1" x14ac:dyDescent="0.25">
      <c r="A9" s="303"/>
      <c r="B9" s="279"/>
      <c r="C9" s="279"/>
      <c r="D9" s="6" t="s">
        <v>37</v>
      </c>
      <c r="E9" s="246" t="s">
        <v>41</v>
      </c>
      <c r="F9" s="276"/>
      <c r="G9" s="279"/>
      <c r="H9" s="277"/>
      <c r="I9" s="320"/>
      <c r="J9" s="274"/>
    </row>
    <row r="10" spans="1:11" ht="15" customHeight="1" x14ac:dyDescent="0.25">
      <c r="A10" s="69" t="s">
        <v>22</v>
      </c>
      <c r="B10" s="305" t="s">
        <v>130</v>
      </c>
      <c r="C10" s="306"/>
      <c r="D10" s="6"/>
      <c r="E10" s="6"/>
      <c r="F10" s="276"/>
      <c r="G10" s="28">
        <f>G11</f>
        <v>10</v>
      </c>
      <c r="H10" s="73"/>
      <c r="I10" s="57"/>
      <c r="J10" s="57"/>
    </row>
    <row r="11" spans="1:11" ht="37.5" customHeight="1" x14ac:dyDescent="0.25">
      <c r="A11" s="301" t="s">
        <v>43</v>
      </c>
      <c r="B11" s="275" t="s">
        <v>129</v>
      </c>
      <c r="C11" s="275" t="s">
        <v>9</v>
      </c>
      <c r="D11" s="6" t="s">
        <v>34</v>
      </c>
      <c r="E11" s="6" t="s">
        <v>146</v>
      </c>
      <c r="F11" s="276"/>
      <c r="G11" s="275">
        <v>10</v>
      </c>
      <c r="H11" s="272" t="s">
        <v>442</v>
      </c>
      <c r="I11" s="272"/>
      <c r="J11" s="272"/>
      <c r="K11" s="146"/>
    </row>
    <row r="12" spans="1:11" ht="27" customHeight="1" x14ac:dyDescent="0.25">
      <c r="A12" s="302"/>
      <c r="B12" s="276"/>
      <c r="C12" s="276"/>
      <c r="D12" s="6" t="s">
        <v>35</v>
      </c>
      <c r="E12" s="6" t="s">
        <v>39</v>
      </c>
      <c r="F12" s="276"/>
      <c r="G12" s="276"/>
      <c r="H12" s="273"/>
      <c r="I12" s="273"/>
      <c r="J12" s="273"/>
    </row>
    <row r="13" spans="1:11" ht="24.75" customHeight="1" x14ac:dyDescent="0.25">
      <c r="A13" s="302"/>
      <c r="B13" s="276"/>
      <c r="C13" s="276"/>
      <c r="D13" s="6" t="s">
        <v>36</v>
      </c>
      <c r="E13" s="6" t="s">
        <v>147</v>
      </c>
      <c r="F13" s="276"/>
      <c r="G13" s="276"/>
      <c r="H13" s="273"/>
      <c r="I13" s="273"/>
      <c r="J13" s="273"/>
    </row>
    <row r="14" spans="1:11" ht="37.5" customHeight="1" x14ac:dyDescent="0.25">
      <c r="A14" s="303"/>
      <c r="B14" s="277"/>
      <c r="C14" s="277"/>
      <c r="D14" s="6" t="s">
        <v>37</v>
      </c>
      <c r="E14" s="6" t="s">
        <v>112</v>
      </c>
      <c r="F14" s="276"/>
      <c r="G14" s="277"/>
      <c r="H14" s="274"/>
      <c r="I14" s="274"/>
      <c r="J14" s="274"/>
    </row>
    <row r="15" spans="1:11" ht="15" customHeight="1" x14ac:dyDescent="0.25">
      <c r="A15" s="67" t="s">
        <v>23</v>
      </c>
      <c r="B15" s="308" t="s">
        <v>134</v>
      </c>
      <c r="C15" s="309"/>
      <c r="D15" s="6"/>
      <c r="E15" s="6"/>
      <c r="F15" s="276"/>
      <c r="G15" s="28">
        <f>G16</f>
        <v>10</v>
      </c>
      <c r="H15" s="73"/>
      <c r="I15" s="57"/>
      <c r="J15" s="57"/>
    </row>
    <row r="16" spans="1:11" ht="32.25" customHeight="1" x14ac:dyDescent="0.25">
      <c r="A16" s="301" t="s">
        <v>132</v>
      </c>
      <c r="B16" s="279" t="s">
        <v>126</v>
      </c>
      <c r="C16" s="279" t="s">
        <v>9</v>
      </c>
      <c r="D16" s="6" t="s">
        <v>34</v>
      </c>
      <c r="E16" s="246" t="s">
        <v>146</v>
      </c>
      <c r="F16" s="276"/>
      <c r="G16" s="279">
        <v>10</v>
      </c>
      <c r="H16" s="279" t="s">
        <v>420</v>
      </c>
      <c r="I16" s="280"/>
      <c r="J16" s="272"/>
    </row>
    <row r="17" spans="1:11" ht="35.25" customHeight="1" x14ac:dyDescent="0.25">
      <c r="A17" s="302"/>
      <c r="B17" s="279"/>
      <c r="C17" s="279"/>
      <c r="D17" s="6" t="s">
        <v>35</v>
      </c>
      <c r="E17" s="246" t="s">
        <v>39</v>
      </c>
      <c r="F17" s="276"/>
      <c r="G17" s="279"/>
      <c r="H17" s="279"/>
      <c r="I17" s="281"/>
      <c r="J17" s="273"/>
    </row>
    <row r="18" spans="1:11" ht="19.5" customHeight="1" x14ac:dyDescent="0.25">
      <c r="A18" s="302"/>
      <c r="B18" s="279"/>
      <c r="C18" s="279"/>
      <c r="D18" s="6" t="s">
        <v>36</v>
      </c>
      <c r="E18" s="246" t="s">
        <v>147</v>
      </c>
      <c r="F18" s="276"/>
      <c r="G18" s="279"/>
      <c r="H18" s="279"/>
      <c r="I18" s="281"/>
      <c r="J18" s="273"/>
    </row>
    <row r="19" spans="1:11" ht="17.25" customHeight="1" x14ac:dyDescent="0.25">
      <c r="A19" s="303"/>
      <c r="B19" s="279"/>
      <c r="C19" s="279"/>
      <c r="D19" s="6" t="s">
        <v>37</v>
      </c>
      <c r="E19" s="246" t="s">
        <v>41</v>
      </c>
      <c r="F19" s="277"/>
      <c r="G19" s="279"/>
      <c r="H19" s="279"/>
      <c r="I19" s="282"/>
      <c r="J19" s="274"/>
    </row>
    <row r="20" spans="1:11" ht="108.75" customHeight="1" x14ac:dyDescent="0.25">
      <c r="A20" s="301" t="s">
        <v>133</v>
      </c>
      <c r="B20" s="275" t="s">
        <v>393</v>
      </c>
      <c r="C20" s="275" t="s">
        <v>9</v>
      </c>
      <c r="D20" s="174" t="s">
        <v>34</v>
      </c>
      <c r="E20" s="252" t="s">
        <v>38</v>
      </c>
      <c r="F20" s="275" t="s">
        <v>183</v>
      </c>
      <c r="G20" s="275">
        <v>10</v>
      </c>
      <c r="H20" s="275" t="s">
        <v>449</v>
      </c>
      <c r="I20" s="283"/>
      <c r="J20" s="275"/>
      <c r="K20" s="141"/>
    </row>
    <row r="21" spans="1:11" x14ac:dyDescent="0.25">
      <c r="A21" s="302"/>
      <c r="B21" s="276"/>
      <c r="C21" s="276"/>
      <c r="D21" s="174" t="s">
        <v>35</v>
      </c>
      <c r="E21" s="252" t="s">
        <v>39</v>
      </c>
      <c r="F21" s="276"/>
      <c r="G21" s="276"/>
      <c r="H21" s="276"/>
      <c r="I21" s="284"/>
      <c r="J21" s="276"/>
      <c r="K21" s="141"/>
    </row>
    <row r="22" spans="1:11" x14ac:dyDescent="0.25">
      <c r="A22" s="302"/>
      <c r="B22" s="276"/>
      <c r="C22" s="276"/>
      <c r="D22" s="174" t="s">
        <v>36</v>
      </c>
      <c r="E22" s="252" t="s">
        <v>40</v>
      </c>
      <c r="F22" s="276"/>
      <c r="G22" s="276"/>
      <c r="H22" s="276"/>
      <c r="I22" s="284"/>
      <c r="J22" s="276"/>
      <c r="K22" s="141"/>
    </row>
    <row r="23" spans="1:11" x14ac:dyDescent="0.25">
      <c r="A23" s="303"/>
      <c r="B23" s="277"/>
      <c r="C23" s="277"/>
      <c r="D23" s="174" t="s">
        <v>37</v>
      </c>
      <c r="E23" s="252">
        <v>100</v>
      </c>
      <c r="F23" s="277"/>
      <c r="G23" s="277"/>
      <c r="H23" s="277"/>
      <c r="I23" s="285"/>
      <c r="J23" s="277"/>
      <c r="K23" s="141"/>
    </row>
    <row r="24" spans="1:11" ht="96.75" customHeight="1" x14ac:dyDescent="0.25">
      <c r="A24" s="67" t="s">
        <v>25</v>
      </c>
      <c r="B24" s="62" t="s">
        <v>193</v>
      </c>
      <c r="C24" s="28" t="s">
        <v>9</v>
      </c>
      <c r="D24" s="28" t="s">
        <v>349</v>
      </c>
      <c r="E24" s="28">
        <v>100</v>
      </c>
      <c r="F24" s="28" t="s">
        <v>199</v>
      </c>
      <c r="G24" s="28">
        <v>12</v>
      </c>
      <c r="H24" s="28" t="s">
        <v>345</v>
      </c>
      <c r="I24" s="57"/>
      <c r="J24" s="57"/>
    </row>
    <row r="25" spans="1:11" ht="96" customHeight="1" x14ac:dyDescent="0.25">
      <c r="A25" s="36">
        <v>3</v>
      </c>
      <c r="B25" s="28" t="s">
        <v>192</v>
      </c>
      <c r="C25" s="28" t="s">
        <v>78</v>
      </c>
      <c r="D25" s="36" t="s">
        <v>65</v>
      </c>
      <c r="E25" s="28">
        <v>30</v>
      </c>
      <c r="F25" s="28" t="s">
        <v>199</v>
      </c>
      <c r="G25" s="36">
        <v>6</v>
      </c>
      <c r="H25" s="28" t="s">
        <v>191</v>
      </c>
      <c r="I25" s="23"/>
      <c r="J25" s="23"/>
    </row>
    <row r="26" spans="1:11" ht="90" x14ac:dyDescent="0.25">
      <c r="A26" s="36">
        <v>4</v>
      </c>
      <c r="B26" s="28" t="s">
        <v>79</v>
      </c>
      <c r="C26" s="28" t="s">
        <v>32</v>
      </c>
      <c r="D26" s="36" t="s">
        <v>65</v>
      </c>
      <c r="E26" s="28">
        <v>14</v>
      </c>
      <c r="F26" s="28" t="s">
        <v>199</v>
      </c>
      <c r="G26" s="36">
        <v>6</v>
      </c>
      <c r="H26" s="28" t="s">
        <v>194</v>
      </c>
      <c r="I26" s="23"/>
      <c r="J26" s="23"/>
    </row>
    <row r="27" spans="1:11" ht="138.75" customHeight="1" x14ac:dyDescent="0.25">
      <c r="A27" s="36">
        <v>5</v>
      </c>
      <c r="B27" s="28" t="s">
        <v>392</v>
      </c>
      <c r="C27" s="28" t="s">
        <v>9</v>
      </c>
      <c r="D27" s="36" t="s">
        <v>65</v>
      </c>
      <c r="E27" s="28">
        <v>100</v>
      </c>
      <c r="F27" s="28" t="s">
        <v>199</v>
      </c>
      <c r="G27" s="36">
        <v>8</v>
      </c>
      <c r="H27" s="62" t="s">
        <v>204</v>
      </c>
      <c r="I27" s="36"/>
      <c r="J27" s="36"/>
    </row>
    <row r="28" spans="1:11" s="19" customFormat="1" ht="135.75" customHeight="1" x14ac:dyDescent="0.25">
      <c r="A28" s="185">
        <v>6</v>
      </c>
      <c r="B28" s="183" t="s">
        <v>203</v>
      </c>
      <c r="C28" s="183" t="s">
        <v>9</v>
      </c>
      <c r="D28" s="185" t="s">
        <v>65</v>
      </c>
      <c r="E28" s="183" t="s">
        <v>112</v>
      </c>
      <c r="F28" s="183" t="s">
        <v>15</v>
      </c>
      <c r="G28" s="185">
        <v>8</v>
      </c>
      <c r="H28" s="184" t="s">
        <v>205</v>
      </c>
      <c r="I28" s="185"/>
      <c r="J28" s="185"/>
    </row>
    <row r="29" spans="1:11" ht="69.75" customHeight="1" x14ac:dyDescent="0.25">
      <c r="A29" s="230">
        <v>7</v>
      </c>
      <c r="B29" s="217" t="s">
        <v>218</v>
      </c>
      <c r="C29" s="217" t="s">
        <v>14</v>
      </c>
      <c r="D29" s="217" t="s">
        <v>65</v>
      </c>
      <c r="E29" s="217">
        <v>0</v>
      </c>
      <c r="F29" s="217" t="s">
        <v>15</v>
      </c>
      <c r="G29" s="217">
        <v>15</v>
      </c>
      <c r="H29" s="217" t="s">
        <v>159</v>
      </c>
      <c r="I29" s="245"/>
      <c r="J29" s="245"/>
    </row>
    <row r="30" spans="1:11" ht="210" x14ac:dyDescent="0.25">
      <c r="A30" s="72" t="s">
        <v>435</v>
      </c>
      <c r="B30" s="222" t="s">
        <v>427</v>
      </c>
      <c r="C30" s="222" t="s">
        <v>114</v>
      </c>
      <c r="D30" s="222" t="s">
        <v>428</v>
      </c>
      <c r="E30" s="222" t="s">
        <v>448</v>
      </c>
      <c r="F30" s="222" t="s">
        <v>429</v>
      </c>
      <c r="G30" s="222">
        <v>3</v>
      </c>
      <c r="H30" s="222" t="s">
        <v>430</v>
      </c>
      <c r="I30" s="23"/>
      <c r="J30" s="23"/>
    </row>
    <row r="31" spans="1:11" ht="135" x14ac:dyDescent="0.25">
      <c r="A31" s="72" t="s">
        <v>436</v>
      </c>
      <c r="B31" s="222" t="s">
        <v>432</v>
      </c>
      <c r="C31" s="222" t="s">
        <v>13</v>
      </c>
      <c r="D31" s="222" t="s">
        <v>428</v>
      </c>
      <c r="E31" s="79">
        <v>1</v>
      </c>
      <c r="F31" s="222" t="s">
        <v>15</v>
      </c>
      <c r="G31" s="222">
        <v>2</v>
      </c>
      <c r="H31" s="218" t="s">
        <v>433</v>
      </c>
      <c r="I31" s="23"/>
      <c r="J31" s="23"/>
    </row>
    <row r="32" spans="1:11" x14ac:dyDescent="0.25">
      <c r="A32" s="23"/>
      <c r="B32" s="23" t="s">
        <v>16</v>
      </c>
      <c r="C32" s="23"/>
      <c r="D32" s="23"/>
      <c r="E32" s="23"/>
      <c r="F32" s="23"/>
      <c r="G32" s="23">
        <f>G29+G4+G24+G25+G26+G28+G27+G30+G31</f>
        <v>100</v>
      </c>
      <c r="H32" s="23"/>
      <c r="I32" s="23"/>
      <c r="J32" s="97">
        <f>J6+J11+J16+J20+J24+J25+J26+J27+J28+J30+J31</f>
        <v>0</v>
      </c>
    </row>
    <row r="34" spans="2:2" ht="30" x14ac:dyDescent="0.25">
      <c r="B34" s="48" t="s">
        <v>431</v>
      </c>
    </row>
  </sheetData>
  <mergeCells count="35">
    <mergeCell ref="A2:J2"/>
    <mergeCell ref="A16:A19"/>
    <mergeCell ref="B16:B19"/>
    <mergeCell ref="C16:C19"/>
    <mergeCell ref="G16:G19"/>
    <mergeCell ref="G6:G9"/>
    <mergeCell ref="B4:C4"/>
    <mergeCell ref="B5:C5"/>
    <mergeCell ref="F5:F19"/>
    <mergeCell ref="A6:A9"/>
    <mergeCell ref="B6:B9"/>
    <mergeCell ref="C6:C9"/>
    <mergeCell ref="I6:I9"/>
    <mergeCell ref="J6:J9"/>
    <mergeCell ref="H6:H9"/>
    <mergeCell ref="B10:C10"/>
    <mergeCell ref="H11:H14"/>
    <mergeCell ref="I11:I14"/>
    <mergeCell ref="J11:J14"/>
    <mergeCell ref="C11:C14"/>
    <mergeCell ref="G11:G14"/>
    <mergeCell ref="A11:A14"/>
    <mergeCell ref="B11:B14"/>
    <mergeCell ref="A20:A23"/>
    <mergeCell ref="C20:C23"/>
    <mergeCell ref="F20:F23"/>
    <mergeCell ref="I16:I19"/>
    <mergeCell ref="J16:J19"/>
    <mergeCell ref="I20:I23"/>
    <mergeCell ref="J20:J23"/>
    <mergeCell ref="B15:C15"/>
    <mergeCell ref="H16:H19"/>
    <mergeCell ref="B20:B23"/>
    <mergeCell ref="H20:H23"/>
    <mergeCell ref="G20:G23"/>
  </mergeCells>
  <pageMargins left="0.51181102362204722" right="0" top="0.35433070866141736" bottom="0.15748031496062992" header="0.31496062992125984" footer="0.31496062992125984"/>
  <pageSetup paperSize="9" scale="51" fitToHeight="2" orientation="portrait" horizontalDpi="4294967294" r:id="rId1"/>
  <ignoredErrors>
    <ignoredError sqref="A5 A24 A7:A10 A30:A31" numberStoredAsText="1"/>
    <ignoredError sqref="A11:A14 A16:A20" twoDigitTextYear="1"/>
    <ignoredError sqref="A15 A6" twoDigitTextYear="1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84" zoomScaleNormal="84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6" style="1" customWidth="1"/>
    <col min="2" max="2" width="23" style="1" customWidth="1"/>
    <col min="3" max="3" width="13" style="1" customWidth="1"/>
    <col min="4" max="4" width="24.5703125" style="1" customWidth="1"/>
    <col min="5" max="5" width="10.7109375" style="1" customWidth="1"/>
    <col min="6" max="6" width="16.42578125" style="1" customWidth="1"/>
    <col min="7" max="7" width="9.140625" style="1"/>
    <col min="8" max="8" width="29.85546875" style="1" customWidth="1"/>
    <col min="9" max="9" width="11.85546875" style="1" bestFit="1" customWidth="1"/>
    <col min="10" max="10" width="31.42578125" style="1" customWidth="1"/>
    <col min="11" max="11" width="20.140625" customWidth="1"/>
  </cols>
  <sheetData>
    <row r="1" spans="1:11" ht="75" x14ac:dyDescent="0.25">
      <c r="J1" s="8" t="s">
        <v>258</v>
      </c>
    </row>
    <row r="2" spans="1:11" ht="30.75" customHeight="1" x14ac:dyDescent="0.25">
      <c r="A2" s="327" t="s">
        <v>293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 ht="60" x14ac:dyDescent="0.25">
      <c r="A3" s="21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1" ht="29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G5+G10+G15+G20</f>
        <v>40</v>
      </c>
      <c r="H4" s="73"/>
      <c r="I4" s="21"/>
      <c r="J4" s="21"/>
    </row>
    <row r="5" spans="1:11" ht="15" customHeight="1" x14ac:dyDescent="0.25">
      <c r="A5" s="69" t="s">
        <v>353</v>
      </c>
      <c r="B5" s="308" t="s">
        <v>145</v>
      </c>
      <c r="C5" s="309"/>
      <c r="D5" s="28"/>
      <c r="E5" s="28"/>
      <c r="F5" s="275" t="s">
        <v>182</v>
      </c>
      <c r="G5" s="62">
        <f>G6</f>
        <v>10</v>
      </c>
      <c r="H5" s="73"/>
      <c r="I5" s="21"/>
      <c r="J5" s="21"/>
    </row>
    <row r="6" spans="1:11" ht="30.75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46" t="s">
        <v>146</v>
      </c>
      <c r="F6" s="276"/>
      <c r="G6" s="279">
        <v>10</v>
      </c>
      <c r="H6" s="275" t="s">
        <v>416</v>
      </c>
      <c r="I6" s="272"/>
      <c r="J6" s="272"/>
    </row>
    <row r="7" spans="1:11" ht="45" customHeight="1" x14ac:dyDescent="0.25">
      <c r="A7" s="302"/>
      <c r="B7" s="279"/>
      <c r="C7" s="279"/>
      <c r="D7" s="6" t="s">
        <v>35</v>
      </c>
      <c r="E7" s="246" t="s">
        <v>39</v>
      </c>
      <c r="F7" s="276"/>
      <c r="G7" s="279"/>
      <c r="H7" s="276"/>
      <c r="I7" s="273"/>
      <c r="J7" s="273"/>
    </row>
    <row r="8" spans="1:11" ht="27.75" customHeight="1" x14ac:dyDescent="0.25">
      <c r="A8" s="302"/>
      <c r="B8" s="279"/>
      <c r="C8" s="279"/>
      <c r="D8" s="6" t="s">
        <v>36</v>
      </c>
      <c r="E8" s="246" t="s">
        <v>147</v>
      </c>
      <c r="F8" s="276"/>
      <c r="G8" s="279"/>
      <c r="H8" s="276"/>
      <c r="I8" s="273"/>
      <c r="J8" s="273"/>
    </row>
    <row r="9" spans="1:11" ht="24" customHeight="1" x14ac:dyDescent="0.25">
      <c r="A9" s="303"/>
      <c r="B9" s="279"/>
      <c r="C9" s="279"/>
      <c r="D9" s="6" t="s">
        <v>37</v>
      </c>
      <c r="E9" s="246" t="s">
        <v>41</v>
      </c>
      <c r="F9" s="276"/>
      <c r="G9" s="279"/>
      <c r="H9" s="277"/>
      <c r="I9" s="274"/>
      <c r="J9" s="274"/>
    </row>
    <row r="10" spans="1:11" ht="15" customHeight="1" x14ac:dyDescent="0.25">
      <c r="A10" s="69" t="s">
        <v>22</v>
      </c>
      <c r="B10" s="305" t="s">
        <v>130</v>
      </c>
      <c r="C10" s="306"/>
      <c r="D10" s="6"/>
      <c r="E10" s="6"/>
      <c r="F10" s="276"/>
      <c r="G10" s="28">
        <f>G11</f>
        <v>10</v>
      </c>
      <c r="H10" s="73"/>
      <c r="I10" s="21"/>
      <c r="J10" s="21"/>
    </row>
    <row r="11" spans="1:11" ht="48.75" customHeight="1" x14ac:dyDescent="0.25">
      <c r="A11" s="301" t="s">
        <v>43</v>
      </c>
      <c r="B11" s="275" t="s">
        <v>129</v>
      </c>
      <c r="C11" s="275" t="s">
        <v>9</v>
      </c>
      <c r="D11" s="6" t="s">
        <v>34</v>
      </c>
      <c r="E11" s="6" t="s">
        <v>146</v>
      </c>
      <c r="F11" s="276"/>
      <c r="G11" s="275">
        <v>10</v>
      </c>
      <c r="H11" s="272" t="s">
        <v>385</v>
      </c>
      <c r="I11" s="272"/>
      <c r="J11" s="272"/>
      <c r="K11" s="146"/>
    </row>
    <row r="12" spans="1:11" ht="30.75" customHeight="1" x14ac:dyDescent="0.25">
      <c r="A12" s="302"/>
      <c r="B12" s="276"/>
      <c r="C12" s="276"/>
      <c r="D12" s="6" t="s">
        <v>35</v>
      </c>
      <c r="E12" s="6" t="s">
        <v>39</v>
      </c>
      <c r="F12" s="276"/>
      <c r="G12" s="276"/>
      <c r="H12" s="273"/>
      <c r="I12" s="273"/>
      <c r="J12" s="273"/>
    </row>
    <row r="13" spans="1:11" ht="20.25" customHeight="1" x14ac:dyDescent="0.25">
      <c r="A13" s="302"/>
      <c r="B13" s="276"/>
      <c r="C13" s="276"/>
      <c r="D13" s="6" t="s">
        <v>36</v>
      </c>
      <c r="E13" s="6" t="s">
        <v>147</v>
      </c>
      <c r="F13" s="276"/>
      <c r="G13" s="276"/>
      <c r="H13" s="273"/>
      <c r="I13" s="273"/>
      <c r="J13" s="273"/>
    </row>
    <row r="14" spans="1:11" ht="39.75" customHeight="1" x14ac:dyDescent="0.25">
      <c r="A14" s="303"/>
      <c r="B14" s="277"/>
      <c r="C14" s="277"/>
      <c r="D14" s="6" t="s">
        <v>37</v>
      </c>
      <c r="E14" s="6" t="s">
        <v>112</v>
      </c>
      <c r="F14" s="276"/>
      <c r="G14" s="277"/>
      <c r="H14" s="274"/>
      <c r="I14" s="274"/>
      <c r="J14" s="274"/>
    </row>
    <row r="15" spans="1:11" ht="15" customHeight="1" x14ac:dyDescent="0.25">
      <c r="A15" s="71" t="s">
        <v>23</v>
      </c>
      <c r="B15" s="346" t="s">
        <v>445</v>
      </c>
      <c r="C15" s="347"/>
      <c r="D15" s="6"/>
      <c r="E15" s="6"/>
      <c r="F15" s="276"/>
      <c r="G15" s="28">
        <f>G16</f>
        <v>10</v>
      </c>
      <c r="H15" s="73"/>
      <c r="I15" s="49"/>
      <c r="J15" s="49"/>
    </row>
    <row r="16" spans="1:11" ht="48" customHeight="1" x14ac:dyDescent="0.25">
      <c r="A16" s="301" t="s">
        <v>132</v>
      </c>
      <c r="B16" s="275" t="s">
        <v>131</v>
      </c>
      <c r="C16" s="275" t="s">
        <v>9</v>
      </c>
      <c r="D16" s="6" t="s">
        <v>34</v>
      </c>
      <c r="E16" s="246" t="s">
        <v>146</v>
      </c>
      <c r="F16" s="276"/>
      <c r="G16" s="279">
        <v>10</v>
      </c>
      <c r="H16" s="279" t="s">
        <v>439</v>
      </c>
      <c r="I16" s="318"/>
      <c r="J16" s="272"/>
    </row>
    <row r="17" spans="1:11" ht="18.75" customHeight="1" x14ac:dyDescent="0.25">
      <c r="A17" s="302"/>
      <c r="B17" s="276"/>
      <c r="C17" s="276"/>
      <c r="D17" s="6" t="s">
        <v>35</v>
      </c>
      <c r="E17" s="246" t="s">
        <v>39</v>
      </c>
      <c r="F17" s="276"/>
      <c r="G17" s="279"/>
      <c r="H17" s="279"/>
      <c r="I17" s="319"/>
      <c r="J17" s="273"/>
    </row>
    <row r="18" spans="1:11" ht="34.5" customHeight="1" x14ac:dyDescent="0.25">
      <c r="A18" s="302"/>
      <c r="B18" s="276"/>
      <c r="C18" s="276"/>
      <c r="D18" s="6" t="s">
        <v>36</v>
      </c>
      <c r="E18" s="246" t="s">
        <v>147</v>
      </c>
      <c r="F18" s="276"/>
      <c r="G18" s="279"/>
      <c r="H18" s="279"/>
      <c r="I18" s="319"/>
      <c r="J18" s="273"/>
    </row>
    <row r="19" spans="1:11" ht="21.75" customHeight="1" x14ac:dyDescent="0.25">
      <c r="A19" s="303"/>
      <c r="B19" s="277"/>
      <c r="C19" s="277"/>
      <c r="D19" s="6" t="s">
        <v>37</v>
      </c>
      <c r="E19" s="246" t="s">
        <v>41</v>
      </c>
      <c r="F19" s="276"/>
      <c r="G19" s="279"/>
      <c r="H19" s="279"/>
      <c r="I19" s="320"/>
      <c r="J19" s="274"/>
    </row>
    <row r="20" spans="1:11" ht="108" customHeight="1" x14ac:dyDescent="0.25">
      <c r="A20" s="301" t="s">
        <v>24</v>
      </c>
      <c r="B20" s="275" t="s">
        <v>393</v>
      </c>
      <c r="C20" s="275" t="s">
        <v>9</v>
      </c>
      <c r="D20" s="174" t="s">
        <v>34</v>
      </c>
      <c r="E20" s="252" t="s">
        <v>38</v>
      </c>
      <c r="F20" s="275" t="s">
        <v>183</v>
      </c>
      <c r="G20" s="275">
        <v>10</v>
      </c>
      <c r="H20" s="275" t="s">
        <v>449</v>
      </c>
      <c r="I20" s="283"/>
      <c r="J20" s="275"/>
      <c r="K20" s="138"/>
    </row>
    <row r="21" spans="1:11" ht="15.75" customHeight="1" x14ac:dyDescent="0.25">
      <c r="A21" s="302"/>
      <c r="B21" s="276"/>
      <c r="C21" s="276"/>
      <c r="D21" s="174" t="s">
        <v>35</v>
      </c>
      <c r="E21" s="252" t="s">
        <v>39</v>
      </c>
      <c r="F21" s="276"/>
      <c r="G21" s="276"/>
      <c r="H21" s="276"/>
      <c r="I21" s="284"/>
      <c r="J21" s="276"/>
      <c r="K21" s="138"/>
    </row>
    <row r="22" spans="1:11" x14ac:dyDescent="0.25">
      <c r="A22" s="302"/>
      <c r="B22" s="276"/>
      <c r="C22" s="276"/>
      <c r="D22" s="174" t="s">
        <v>36</v>
      </c>
      <c r="E22" s="252" t="s">
        <v>40</v>
      </c>
      <c r="F22" s="276"/>
      <c r="G22" s="276"/>
      <c r="H22" s="276"/>
      <c r="I22" s="284"/>
      <c r="J22" s="276"/>
      <c r="K22" s="138"/>
    </row>
    <row r="23" spans="1:11" x14ac:dyDescent="0.25">
      <c r="A23" s="303"/>
      <c r="B23" s="277"/>
      <c r="C23" s="277"/>
      <c r="D23" s="174" t="s">
        <v>37</v>
      </c>
      <c r="E23" s="252">
        <v>100</v>
      </c>
      <c r="F23" s="277"/>
      <c r="G23" s="277"/>
      <c r="H23" s="277"/>
      <c r="I23" s="285"/>
      <c r="J23" s="277"/>
      <c r="K23" s="138"/>
    </row>
    <row r="24" spans="1:11" ht="114" customHeight="1" x14ac:dyDescent="0.25">
      <c r="A24" s="36">
        <v>2</v>
      </c>
      <c r="B24" s="62" t="s">
        <v>193</v>
      </c>
      <c r="C24" s="28" t="s">
        <v>9</v>
      </c>
      <c r="D24" s="28" t="s">
        <v>175</v>
      </c>
      <c r="E24" s="28">
        <v>100</v>
      </c>
      <c r="F24" s="28" t="s">
        <v>172</v>
      </c>
      <c r="G24" s="28">
        <v>12</v>
      </c>
      <c r="H24" s="28" t="s">
        <v>174</v>
      </c>
      <c r="I24" s="23"/>
      <c r="J24" s="23"/>
    </row>
    <row r="25" spans="1:11" ht="105.75" customHeight="1" x14ac:dyDescent="0.25">
      <c r="A25" s="36">
        <v>3</v>
      </c>
      <c r="B25" s="28" t="s">
        <v>192</v>
      </c>
      <c r="C25" s="28" t="s">
        <v>78</v>
      </c>
      <c r="D25" s="36" t="s">
        <v>65</v>
      </c>
      <c r="E25" s="170">
        <v>14</v>
      </c>
      <c r="F25" s="70" t="s">
        <v>172</v>
      </c>
      <c r="G25" s="36">
        <v>13</v>
      </c>
      <c r="H25" s="28" t="s">
        <v>191</v>
      </c>
      <c r="I25" s="23"/>
      <c r="J25" s="23"/>
    </row>
    <row r="26" spans="1:11" ht="109.5" customHeight="1" x14ac:dyDescent="0.25">
      <c r="A26" s="36">
        <v>4</v>
      </c>
      <c r="B26" s="28" t="s">
        <v>79</v>
      </c>
      <c r="C26" s="28" t="s">
        <v>32</v>
      </c>
      <c r="D26" s="36" t="s">
        <v>65</v>
      </c>
      <c r="E26" s="28">
        <v>14</v>
      </c>
      <c r="F26" s="70" t="s">
        <v>172</v>
      </c>
      <c r="G26" s="36">
        <v>13</v>
      </c>
      <c r="H26" s="28" t="s">
        <v>194</v>
      </c>
      <c r="I26" s="23"/>
      <c r="J26" s="23"/>
    </row>
    <row r="27" spans="1:11" s="19" customFormat="1" ht="139.5" customHeight="1" x14ac:dyDescent="0.25">
      <c r="A27" s="185">
        <v>5</v>
      </c>
      <c r="B27" s="183" t="s">
        <v>80</v>
      </c>
      <c r="C27" s="183" t="s">
        <v>81</v>
      </c>
      <c r="D27" s="183" t="s">
        <v>102</v>
      </c>
      <c r="E27" s="183" t="s">
        <v>124</v>
      </c>
      <c r="F27" s="183" t="s">
        <v>11</v>
      </c>
      <c r="G27" s="183">
        <v>10</v>
      </c>
      <c r="H27" s="183" t="s">
        <v>190</v>
      </c>
      <c r="I27" s="116"/>
      <c r="J27" s="185"/>
    </row>
    <row r="28" spans="1:11" ht="63" customHeight="1" x14ac:dyDescent="0.25">
      <c r="A28" s="36">
        <v>6</v>
      </c>
      <c r="B28" s="28" t="s">
        <v>226</v>
      </c>
      <c r="C28" s="28" t="s">
        <v>140</v>
      </c>
      <c r="D28" s="28" t="s">
        <v>102</v>
      </c>
      <c r="E28" s="28">
        <v>1</v>
      </c>
      <c r="F28" s="28" t="s">
        <v>225</v>
      </c>
      <c r="G28" s="28">
        <v>2</v>
      </c>
      <c r="H28" s="28" t="s">
        <v>227</v>
      </c>
      <c r="I28" s="132"/>
      <c r="J28" s="132"/>
    </row>
    <row r="29" spans="1:11" ht="75" x14ac:dyDescent="0.25">
      <c r="A29" s="36">
        <v>7</v>
      </c>
      <c r="B29" s="217" t="s">
        <v>218</v>
      </c>
      <c r="C29" s="217" t="s">
        <v>14</v>
      </c>
      <c r="D29" s="217" t="s">
        <v>65</v>
      </c>
      <c r="E29" s="217">
        <v>0</v>
      </c>
      <c r="F29" s="217" t="s">
        <v>15</v>
      </c>
      <c r="G29" s="217">
        <v>5</v>
      </c>
      <c r="H29" s="217" t="s">
        <v>159</v>
      </c>
      <c r="I29" s="245"/>
      <c r="J29" s="26"/>
    </row>
    <row r="30" spans="1:11" ht="225" x14ac:dyDescent="0.25">
      <c r="A30" s="231">
        <v>8</v>
      </c>
      <c r="B30" s="222" t="s">
        <v>427</v>
      </c>
      <c r="C30" s="222" t="s">
        <v>114</v>
      </c>
      <c r="D30" s="222" t="s">
        <v>428</v>
      </c>
      <c r="E30" s="222" t="s">
        <v>448</v>
      </c>
      <c r="F30" s="222" t="s">
        <v>429</v>
      </c>
      <c r="G30" s="222">
        <v>3</v>
      </c>
      <c r="H30" s="222" t="s">
        <v>430</v>
      </c>
      <c r="I30" s="23"/>
      <c r="J30" s="23"/>
    </row>
    <row r="31" spans="1:11" ht="150" x14ac:dyDescent="0.25">
      <c r="A31" s="231">
        <v>9</v>
      </c>
      <c r="B31" s="222" t="s">
        <v>432</v>
      </c>
      <c r="C31" s="222" t="s">
        <v>13</v>
      </c>
      <c r="D31" s="222" t="s">
        <v>428</v>
      </c>
      <c r="E31" s="79">
        <v>1</v>
      </c>
      <c r="F31" s="222" t="s">
        <v>15</v>
      </c>
      <c r="G31" s="222">
        <v>2</v>
      </c>
      <c r="H31" s="218" t="s">
        <v>433</v>
      </c>
      <c r="I31" s="23"/>
      <c r="J31" s="23"/>
    </row>
    <row r="32" spans="1:11" x14ac:dyDescent="0.25">
      <c r="A32" s="23"/>
      <c r="B32" s="23" t="s">
        <v>16</v>
      </c>
      <c r="C32" s="23"/>
      <c r="D32" s="23"/>
      <c r="E32" s="23"/>
      <c r="F32" s="23"/>
      <c r="G32" s="23">
        <f>G29+G27+G26+G25+G24+G4+G28+G30+G31</f>
        <v>100</v>
      </c>
      <c r="H32" s="23"/>
      <c r="I32" s="23"/>
      <c r="J32" s="102">
        <f>J6+J11+J16+J20+J24+J25+J26+J27+J28+J30+J31</f>
        <v>0</v>
      </c>
    </row>
    <row r="35" spans="2:2" ht="30" x14ac:dyDescent="0.25">
      <c r="B35" s="48" t="s">
        <v>431</v>
      </c>
    </row>
  </sheetData>
  <mergeCells count="35">
    <mergeCell ref="I20:I23"/>
    <mergeCell ref="J20:J23"/>
    <mergeCell ref="A20:A23"/>
    <mergeCell ref="B20:B23"/>
    <mergeCell ref="C20:C23"/>
    <mergeCell ref="F20:F23"/>
    <mergeCell ref="G20:G23"/>
    <mergeCell ref="H20:H23"/>
    <mergeCell ref="A2:J2"/>
    <mergeCell ref="B4:C4"/>
    <mergeCell ref="B5:C5"/>
    <mergeCell ref="F5:F19"/>
    <mergeCell ref="A6:A9"/>
    <mergeCell ref="B6:B9"/>
    <mergeCell ref="C6:C9"/>
    <mergeCell ref="B15:C15"/>
    <mergeCell ref="A16:A19"/>
    <mergeCell ref="B16:B19"/>
    <mergeCell ref="C16:C19"/>
    <mergeCell ref="A11:A14"/>
    <mergeCell ref="B11:B14"/>
    <mergeCell ref="C11:C14"/>
    <mergeCell ref="G11:G14"/>
    <mergeCell ref="H11:H14"/>
    <mergeCell ref="H16:H19"/>
    <mergeCell ref="H6:H9"/>
    <mergeCell ref="B10:C10"/>
    <mergeCell ref="G6:G9"/>
    <mergeCell ref="G16:G19"/>
    <mergeCell ref="I6:I9"/>
    <mergeCell ref="J6:J9"/>
    <mergeCell ref="I11:I14"/>
    <mergeCell ref="J11:J14"/>
    <mergeCell ref="I16:I19"/>
    <mergeCell ref="J16:J19"/>
  </mergeCells>
  <pageMargins left="0.11811023622047245" right="0.11811023622047245" top="0.15748031496062992" bottom="0.15748031496062992" header="0.31496062992125984" footer="0.31496062992125984"/>
  <pageSetup paperSize="9" scale="57" fitToHeight="0" orientation="portrait" horizontalDpi="4294967293" r:id="rId1"/>
  <ignoredErrors>
    <ignoredError sqref="A6:A9 A10 A24 A20" numberStoredAsText="1"/>
    <ignoredError sqref="A11:A19" twoDigitTextYear="1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6" style="27" customWidth="1"/>
    <col min="2" max="2" width="22.5703125" style="1" customWidth="1"/>
    <col min="3" max="3" width="11.140625" style="1" bestFit="1" customWidth="1"/>
    <col min="4" max="4" width="22.42578125" style="1" customWidth="1"/>
    <col min="5" max="5" width="9.7109375" style="1" bestFit="1" customWidth="1"/>
    <col min="6" max="6" width="18.5703125" style="1" customWidth="1"/>
    <col min="7" max="7" width="12.42578125" style="1" bestFit="1" customWidth="1"/>
    <col min="8" max="8" width="28.85546875" style="1" customWidth="1"/>
    <col min="9" max="9" width="9.140625" style="1"/>
    <col min="10" max="10" width="30.5703125" style="1" customWidth="1"/>
    <col min="11" max="11" width="15.140625" customWidth="1"/>
  </cols>
  <sheetData>
    <row r="1" spans="1:11" ht="75" x14ac:dyDescent="0.25">
      <c r="J1" s="8" t="s">
        <v>259</v>
      </c>
    </row>
    <row r="2" spans="1:11" ht="36" customHeight="1" x14ac:dyDescent="0.25">
      <c r="A2" s="327" t="s">
        <v>450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 ht="65.25" customHeight="1" x14ac:dyDescent="0.25">
      <c r="A3" s="254" t="s">
        <v>0</v>
      </c>
      <c r="B3" s="253" t="s">
        <v>1</v>
      </c>
      <c r="C3" s="253" t="s">
        <v>2</v>
      </c>
      <c r="D3" s="253" t="s">
        <v>33</v>
      </c>
      <c r="E3" s="255" t="s">
        <v>3</v>
      </c>
      <c r="F3" s="253" t="s">
        <v>4</v>
      </c>
      <c r="G3" s="253" t="s">
        <v>72</v>
      </c>
      <c r="H3" s="253" t="s">
        <v>42</v>
      </c>
      <c r="I3" s="253" t="s">
        <v>6</v>
      </c>
      <c r="J3" s="253" t="s">
        <v>7</v>
      </c>
    </row>
    <row r="4" spans="1:11" ht="81.75" customHeight="1" x14ac:dyDescent="0.25">
      <c r="A4" s="361">
        <v>1</v>
      </c>
      <c r="B4" s="275" t="s">
        <v>188</v>
      </c>
      <c r="C4" s="275" t="s">
        <v>9</v>
      </c>
      <c r="D4" s="84" t="s">
        <v>34</v>
      </c>
      <c r="E4" s="252" t="s">
        <v>38</v>
      </c>
      <c r="F4" s="275" t="s">
        <v>15</v>
      </c>
      <c r="G4" s="364">
        <v>40</v>
      </c>
      <c r="H4" s="272" t="s">
        <v>451</v>
      </c>
      <c r="I4" s="367"/>
      <c r="J4" s="364"/>
      <c r="K4" s="146"/>
    </row>
    <row r="5" spans="1:11" x14ac:dyDescent="0.25">
      <c r="A5" s="362"/>
      <c r="B5" s="276"/>
      <c r="C5" s="276"/>
      <c r="D5" s="84" t="s">
        <v>35</v>
      </c>
      <c r="E5" s="252" t="s">
        <v>39</v>
      </c>
      <c r="F5" s="276"/>
      <c r="G5" s="365"/>
      <c r="H5" s="273"/>
      <c r="I5" s="368"/>
      <c r="J5" s="365"/>
      <c r="K5" s="146"/>
    </row>
    <row r="6" spans="1:11" ht="18" customHeight="1" x14ac:dyDescent="0.25">
      <c r="A6" s="362"/>
      <c r="B6" s="276"/>
      <c r="C6" s="276"/>
      <c r="D6" s="84" t="s">
        <v>36</v>
      </c>
      <c r="E6" s="252" t="s">
        <v>40</v>
      </c>
      <c r="F6" s="276"/>
      <c r="G6" s="365"/>
      <c r="H6" s="273"/>
      <c r="I6" s="368"/>
      <c r="J6" s="365"/>
      <c r="K6" s="146"/>
    </row>
    <row r="7" spans="1:11" ht="25.5" customHeight="1" x14ac:dyDescent="0.25">
      <c r="A7" s="363"/>
      <c r="B7" s="277"/>
      <c r="C7" s="277"/>
      <c r="D7" s="84" t="s">
        <v>37</v>
      </c>
      <c r="E7" s="252" t="s">
        <v>112</v>
      </c>
      <c r="F7" s="277"/>
      <c r="G7" s="366"/>
      <c r="H7" s="274"/>
      <c r="I7" s="369"/>
      <c r="J7" s="366"/>
      <c r="K7" s="146"/>
    </row>
    <row r="8" spans="1:11" ht="90" x14ac:dyDescent="0.25">
      <c r="A8" s="72" t="s">
        <v>25</v>
      </c>
      <c r="B8" s="252" t="s">
        <v>82</v>
      </c>
      <c r="C8" s="252" t="s">
        <v>32</v>
      </c>
      <c r="D8" s="84" t="s">
        <v>65</v>
      </c>
      <c r="E8" s="252">
        <v>60</v>
      </c>
      <c r="F8" s="122" t="s">
        <v>189</v>
      </c>
      <c r="G8" s="258">
        <v>10</v>
      </c>
      <c r="H8" s="253" t="s">
        <v>452</v>
      </c>
      <c r="I8" s="23"/>
      <c r="J8" s="23"/>
    </row>
    <row r="9" spans="1:11" ht="90" x14ac:dyDescent="0.25">
      <c r="A9" s="72" t="s">
        <v>26</v>
      </c>
      <c r="B9" s="252" t="s">
        <v>453</v>
      </c>
      <c r="C9" s="252" t="s">
        <v>63</v>
      </c>
      <c r="D9" s="252" t="s">
        <v>65</v>
      </c>
      <c r="E9" s="252" t="s">
        <v>64</v>
      </c>
      <c r="F9" s="122" t="s">
        <v>189</v>
      </c>
      <c r="G9" s="258">
        <v>10</v>
      </c>
      <c r="H9" s="253" t="s">
        <v>454</v>
      </c>
      <c r="I9" s="258"/>
      <c r="J9" s="258"/>
    </row>
    <row r="10" spans="1:11" ht="120" x14ac:dyDescent="0.25">
      <c r="A10" s="72" t="s">
        <v>27</v>
      </c>
      <c r="B10" s="252" t="s">
        <v>83</v>
      </c>
      <c r="C10" s="252" t="s">
        <v>9</v>
      </c>
      <c r="D10" s="84" t="s">
        <v>65</v>
      </c>
      <c r="E10" s="252" t="s">
        <v>84</v>
      </c>
      <c r="F10" s="122" t="s">
        <v>189</v>
      </c>
      <c r="G10" s="258">
        <v>10</v>
      </c>
      <c r="H10" s="253" t="s">
        <v>455</v>
      </c>
      <c r="I10" s="258"/>
      <c r="J10" s="258"/>
    </row>
    <row r="11" spans="1:11" ht="135" x14ac:dyDescent="0.25">
      <c r="A11" s="72" t="s">
        <v>30</v>
      </c>
      <c r="B11" s="252" t="s">
        <v>456</v>
      </c>
      <c r="C11" s="252" t="s">
        <v>457</v>
      </c>
      <c r="D11" s="84" t="s">
        <v>65</v>
      </c>
      <c r="E11" s="252">
        <v>20</v>
      </c>
      <c r="F11" s="122" t="s">
        <v>189</v>
      </c>
      <c r="G11" s="258">
        <v>10</v>
      </c>
      <c r="H11" s="253" t="s">
        <v>458</v>
      </c>
      <c r="I11" s="97"/>
      <c r="J11" s="23"/>
    </row>
    <row r="12" spans="1:11" ht="75" x14ac:dyDescent="0.25">
      <c r="A12" s="72" t="s">
        <v>31</v>
      </c>
      <c r="B12" s="252" t="s">
        <v>59</v>
      </c>
      <c r="C12" s="252" t="s">
        <v>14</v>
      </c>
      <c r="D12" s="252" t="s">
        <v>65</v>
      </c>
      <c r="E12" s="252">
        <v>0</v>
      </c>
      <c r="F12" s="251" t="s">
        <v>15</v>
      </c>
      <c r="G12" s="252">
        <v>10</v>
      </c>
      <c r="H12" s="253" t="s">
        <v>459</v>
      </c>
      <c r="I12" s="258"/>
      <c r="J12" s="258"/>
    </row>
    <row r="13" spans="1:11" ht="120" x14ac:dyDescent="0.25">
      <c r="A13" s="252">
        <v>7</v>
      </c>
      <c r="B13" s="252" t="s">
        <v>371</v>
      </c>
      <c r="C13" s="252" t="s">
        <v>140</v>
      </c>
      <c r="D13" s="252" t="s">
        <v>65</v>
      </c>
      <c r="E13" s="252">
        <v>0</v>
      </c>
      <c r="F13" s="252" t="s">
        <v>15</v>
      </c>
      <c r="G13" s="252">
        <v>10</v>
      </c>
      <c r="H13" s="253" t="s">
        <v>460</v>
      </c>
      <c r="I13" s="253"/>
      <c r="J13" s="253"/>
    </row>
    <row r="14" spans="1:11" x14ac:dyDescent="0.25">
      <c r="A14" s="23"/>
      <c r="B14" s="23" t="s">
        <v>16</v>
      </c>
      <c r="C14" s="23"/>
      <c r="D14" s="23"/>
      <c r="E14" s="23"/>
      <c r="F14" s="23"/>
      <c r="G14" s="23">
        <f>SUM(G4:G13)</f>
        <v>100</v>
      </c>
      <c r="H14" s="23"/>
      <c r="I14" s="23"/>
      <c r="J14" s="23"/>
    </row>
    <row r="28" spans="9:10" x14ac:dyDescent="0.25">
      <c r="I28" s="134"/>
      <c r="J28" s="134"/>
    </row>
  </sheetData>
  <mergeCells count="9">
    <mergeCell ref="A2:J2"/>
    <mergeCell ref="C4:C7"/>
    <mergeCell ref="B4:B7"/>
    <mergeCell ref="A4:A7"/>
    <mergeCell ref="F4:F7"/>
    <mergeCell ref="G4:G7"/>
    <mergeCell ref="H4:H7"/>
    <mergeCell ref="I4:I7"/>
    <mergeCell ref="J4:J7"/>
  </mergeCells>
  <pageMargins left="0.31496062992125984" right="0.31496062992125984" top="0.55118110236220474" bottom="0.74803149606299213" header="0.31496062992125984" footer="0.31496062992125984"/>
  <pageSetup paperSize="9" scale="57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4.5703125" style="3" customWidth="1"/>
    <col min="2" max="2" width="24" style="1" customWidth="1"/>
    <col min="3" max="3" width="10.5703125" style="1" bestFit="1" customWidth="1"/>
    <col min="4" max="4" width="22.140625" style="1" customWidth="1"/>
    <col min="5" max="5" width="9.7109375" style="1" bestFit="1" customWidth="1"/>
    <col min="6" max="6" width="18.85546875" style="1" customWidth="1"/>
    <col min="7" max="7" width="12.42578125" style="1" bestFit="1" customWidth="1"/>
    <col min="8" max="8" width="28.28515625" style="1" customWidth="1"/>
    <col min="9" max="9" width="8.140625" style="1" customWidth="1"/>
    <col min="10" max="10" width="30.5703125" style="1" customWidth="1"/>
    <col min="11" max="11" width="13.42578125" customWidth="1"/>
  </cols>
  <sheetData>
    <row r="1" spans="1:11" ht="75" x14ac:dyDescent="0.25">
      <c r="J1" s="8" t="s">
        <v>260</v>
      </c>
    </row>
    <row r="2" spans="1:11" ht="31.5" customHeight="1" x14ac:dyDescent="0.25">
      <c r="A2" s="370" t="s">
        <v>303</v>
      </c>
      <c r="B2" s="370"/>
      <c r="C2" s="370"/>
      <c r="D2" s="370"/>
      <c r="E2" s="370"/>
      <c r="F2" s="370"/>
      <c r="G2" s="370"/>
      <c r="H2" s="370"/>
      <c r="I2" s="370"/>
      <c r="J2" s="370"/>
    </row>
    <row r="3" spans="1:11" ht="45" x14ac:dyDescent="0.25">
      <c r="A3" s="2" t="s">
        <v>0</v>
      </c>
      <c r="B3" s="25" t="s">
        <v>1</v>
      </c>
      <c r="C3" s="25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1" ht="100.5" customHeight="1" x14ac:dyDescent="0.25">
      <c r="A4" s="361">
        <v>1</v>
      </c>
      <c r="B4" s="275" t="s">
        <v>187</v>
      </c>
      <c r="C4" s="275" t="s">
        <v>9</v>
      </c>
      <c r="D4" s="175" t="s">
        <v>34</v>
      </c>
      <c r="E4" s="172" t="s">
        <v>38</v>
      </c>
      <c r="F4" s="275" t="s">
        <v>15</v>
      </c>
      <c r="G4" s="364">
        <v>40</v>
      </c>
      <c r="H4" s="275" t="s">
        <v>404</v>
      </c>
      <c r="I4" s="364"/>
      <c r="J4" s="364"/>
      <c r="K4" s="151"/>
    </row>
    <row r="5" spans="1:11" x14ac:dyDescent="0.25">
      <c r="A5" s="362"/>
      <c r="B5" s="276"/>
      <c r="C5" s="276"/>
      <c r="D5" s="175" t="s">
        <v>35</v>
      </c>
      <c r="E5" s="172" t="s">
        <v>39</v>
      </c>
      <c r="F5" s="276"/>
      <c r="G5" s="365"/>
      <c r="H5" s="276"/>
      <c r="I5" s="365"/>
      <c r="J5" s="365"/>
      <c r="K5" s="151"/>
    </row>
    <row r="6" spans="1:11" x14ac:dyDescent="0.25">
      <c r="A6" s="362"/>
      <c r="B6" s="276"/>
      <c r="C6" s="276"/>
      <c r="D6" s="175" t="s">
        <v>36</v>
      </c>
      <c r="E6" s="172" t="s">
        <v>40</v>
      </c>
      <c r="F6" s="276"/>
      <c r="G6" s="365"/>
      <c r="H6" s="276"/>
      <c r="I6" s="365"/>
      <c r="J6" s="365"/>
      <c r="K6" s="151"/>
    </row>
    <row r="7" spans="1:11" x14ac:dyDescent="0.25">
      <c r="A7" s="363"/>
      <c r="B7" s="277"/>
      <c r="C7" s="277"/>
      <c r="D7" s="175" t="s">
        <v>37</v>
      </c>
      <c r="E7" s="172" t="s">
        <v>112</v>
      </c>
      <c r="F7" s="277"/>
      <c r="G7" s="366"/>
      <c r="H7" s="277"/>
      <c r="I7" s="366"/>
      <c r="J7" s="366"/>
      <c r="K7" s="151"/>
    </row>
    <row r="8" spans="1:11" ht="126.75" customHeight="1" x14ac:dyDescent="0.25">
      <c r="A8" s="72" t="s">
        <v>25</v>
      </c>
      <c r="B8" s="28" t="s">
        <v>85</v>
      </c>
      <c r="C8" s="28" t="s">
        <v>9</v>
      </c>
      <c r="D8" s="36" t="s">
        <v>65</v>
      </c>
      <c r="E8" s="172" t="s">
        <v>112</v>
      </c>
      <c r="F8" s="28" t="s">
        <v>184</v>
      </c>
      <c r="G8" s="36">
        <v>20</v>
      </c>
      <c r="H8" s="28" t="s">
        <v>202</v>
      </c>
      <c r="I8" s="23"/>
      <c r="J8" s="23"/>
    </row>
    <row r="9" spans="1:11" ht="120" x14ac:dyDescent="0.25">
      <c r="A9" s="72" t="s">
        <v>26</v>
      </c>
      <c r="B9" s="28" t="s">
        <v>86</v>
      </c>
      <c r="C9" s="28" t="s">
        <v>9</v>
      </c>
      <c r="D9" s="36" t="s">
        <v>65</v>
      </c>
      <c r="E9" s="36" t="s">
        <v>41</v>
      </c>
      <c r="F9" s="28" t="s">
        <v>185</v>
      </c>
      <c r="G9" s="36">
        <v>20</v>
      </c>
      <c r="H9" s="28" t="s">
        <v>186</v>
      </c>
      <c r="I9" s="23"/>
      <c r="J9" s="23"/>
    </row>
    <row r="10" spans="1:11" ht="75" x14ac:dyDescent="0.25">
      <c r="A10" s="72" t="s">
        <v>27</v>
      </c>
      <c r="B10" s="28" t="s">
        <v>59</v>
      </c>
      <c r="C10" s="28" t="s">
        <v>14</v>
      </c>
      <c r="D10" s="28" t="s">
        <v>65</v>
      </c>
      <c r="E10" s="28">
        <v>0</v>
      </c>
      <c r="F10" s="62" t="s">
        <v>15</v>
      </c>
      <c r="G10" s="28">
        <v>10</v>
      </c>
      <c r="H10" s="28" t="s">
        <v>159</v>
      </c>
      <c r="I10" s="23"/>
      <c r="J10" s="23"/>
    </row>
    <row r="11" spans="1:11" ht="120" x14ac:dyDescent="0.25">
      <c r="A11" s="28">
        <v>5</v>
      </c>
      <c r="B11" s="28" t="s">
        <v>371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1"/>
      <c r="J11" s="21"/>
    </row>
    <row r="12" spans="1:11" x14ac:dyDescent="0.25">
      <c r="A12" s="23"/>
      <c r="B12" s="23" t="s">
        <v>16</v>
      </c>
      <c r="C12" s="23"/>
      <c r="D12" s="23"/>
      <c r="E12" s="23"/>
      <c r="F12" s="23"/>
      <c r="G12" s="23">
        <f>G11+G9+G8+G4+G10</f>
        <v>100</v>
      </c>
      <c r="H12" s="23"/>
      <c r="I12" s="23"/>
      <c r="J12" s="97">
        <f>J4+J8+J9+J10+J11</f>
        <v>0</v>
      </c>
    </row>
  </sheetData>
  <mergeCells count="9">
    <mergeCell ref="A2:J2"/>
    <mergeCell ref="B4:B7"/>
    <mergeCell ref="C4:C7"/>
    <mergeCell ref="A4:A7"/>
    <mergeCell ref="F4:F7"/>
    <mergeCell ref="H4:H7"/>
    <mergeCell ref="G4:G7"/>
    <mergeCell ref="I4:I7"/>
    <mergeCell ref="J4:J7"/>
  </mergeCells>
  <pageMargins left="0.31496062992125984" right="0.31496062992125984" top="0.55118110236220474" bottom="0.74803149606299213" header="0.31496062992125984" footer="0.31496062992125984"/>
  <pageSetup paperSize="9" scale="57" fitToHeight="0" orientation="portrait" horizontalDpi="4294967293" verticalDpi="0" r:id="rId1"/>
  <ignoredErrors>
    <ignoredError sqref="A8:A10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8" style="12" customWidth="1"/>
    <col min="2" max="2" width="32.28515625" style="12" customWidth="1"/>
    <col min="3" max="3" width="10.5703125" style="12" bestFit="1" customWidth="1"/>
    <col min="4" max="4" width="22.5703125" style="12" bestFit="1" customWidth="1"/>
    <col min="5" max="5" width="9.5703125" style="12" bestFit="1" customWidth="1"/>
    <col min="6" max="6" width="20.140625" style="12" customWidth="1"/>
    <col min="7" max="7" width="12.42578125" style="12" bestFit="1" customWidth="1"/>
    <col min="8" max="8" width="33.28515625" style="12" customWidth="1"/>
    <col min="9" max="9" width="7.7109375" style="12" customWidth="1"/>
    <col min="10" max="10" width="38.28515625" style="12" customWidth="1"/>
    <col min="11" max="11" width="37.7109375" customWidth="1"/>
  </cols>
  <sheetData>
    <row r="1" spans="1:10" ht="75" x14ac:dyDescent="0.25">
      <c r="J1" s="8" t="s">
        <v>261</v>
      </c>
    </row>
    <row r="2" spans="1:10" ht="32.25" customHeight="1" x14ac:dyDescent="0.25">
      <c r="A2" s="327" t="s">
        <v>292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3.75" customHeight="1" x14ac:dyDescent="0.25">
      <c r="A4" s="69" t="s">
        <v>116</v>
      </c>
      <c r="B4" s="248" t="s">
        <v>405</v>
      </c>
      <c r="C4" s="62"/>
      <c r="D4" s="28"/>
      <c r="E4" s="28"/>
      <c r="F4" s="62"/>
      <c r="G4" s="62">
        <f>G5+G9+G18</f>
        <v>40</v>
      </c>
      <c r="H4" s="62"/>
      <c r="I4" s="32"/>
      <c r="J4" s="32"/>
    </row>
    <row r="5" spans="1:10" ht="37.5" customHeight="1" x14ac:dyDescent="0.25">
      <c r="A5" s="361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5" t="s">
        <v>15</v>
      </c>
      <c r="G5" s="364">
        <v>10</v>
      </c>
      <c r="H5" s="275" t="s">
        <v>381</v>
      </c>
      <c r="I5" s="343"/>
      <c r="J5" s="343"/>
    </row>
    <row r="6" spans="1:10" ht="32.25" customHeight="1" x14ac:dyDescent="0.25">
      <c r="A6" s="362"/>
      <c r="B6" s="276"/>
      <c r="C6" s="276"/>
      <c r="D6" s="6" t="s">
        <v>35</v>
      </c>
      <c r="E6" s="6" t="s">
        <v>148</v>
      </c>
      <c r="F6" s="276"/>
      <c r="G6" s="365"/>
      <c r="H6" s="276"/>
      <c r="I6" s="344"/>
      <c r="J6" s="344"/>
    </row>
    <row r="7" spans="1:10" ht="24.75" customHeight="1" x14ac:dyDescent="0.25">
      <c r="A7" s="362"/>
      <c r="B7" s="276"/>
      <c r="C7" s="276"/>
      <c r="D7" s="6" t="s">
        <v>36</v>
      </c>
      <c r="E7" s="6" t="s">
        <v>149</v>
      </c>
      <c r="F7" s="276"/>
      <c r="G7" s="365"/>
      <c r="H7" s="276"/>
      <c r="I7" s="344"/>
      <c r="J7" s="344"/>
    </row>
    <row r="8" spans="1:10" ht="19.5" customHeight="1" x14ac:dyDescent="0.25">
      <c r="A8" s="363"/>
      <c r="B8" s="277"/>
      <c r="C8" s="277"/>
      <c r="D8" s="6" t="s">
        <v>37</v>
      </c>
      <c r="E8" s="6" t="s">
        <v>112</v>
      </c>
      <c r="F8" s="276"/>
      <c r="G8" s="366"/>
      <c r="H8" s="277"/>
      <c r="I8" s="345"/>
      <c r="J8" s="345"/>
    </row>
    <row r="9" spans="1:10" ht="45" customHeight="1" x14ac:dyDescent="0.25">
      <c r="A9" s="66" t="s">
        <v>22</v>
      </c>
      <c r="B9" s="249" t="s">
        <v>447</v>
      </c>
      <c r="C9" s="64"/>
      <c r="D9" s="6"/>
      <c r="E9" s="6"/>
      <c r="F9" s="276"/>
      <c r="G9" s="85">
        <f>G10+G14</f>
        <v>20</v>
      </c>
      <c r="H9" s="85"/>
      <c r="I9" s="23"/>
      <c r="J9" s="23"/>
    </row>
    <row r="10" spans="1:10" ht="30" customHeight="1" x14ac:dyDescent="0.25">
      <c r="A10" s="361" t="s">
        <v>43</v>
      </c>
      <c r="B10" s="275" t="s">
        <v>106</v>
      </c>
      <c r="C10" s="275" t="s">
        <v>9</v>
      </c>
      <c r="D10" s="6" t="s">
        <v>34</v>
      </c>
      <c r="E10" s="6" t="s">
        <v>38</v>
      </c>
      <c r="F10" s="276"/>
      <c r="G10" s="364">
        <v>10</v>
      </c>
      <c r="H10" s="275" t="s">
        <v>378</v>
      </c>
      <c r="I10" s="371"/>
      <c r="J10" s="343"/>
    </row>
    <row r="11" spans="1:10" ht="36.75" customHeight="1" x14ac:dyDescent="0.25">
      <c r="A11" s="362"/>
      <c r="B11" s="276"/>
      <c r="C11" s="276"/>
      <c r="D11" s="6" t="s">
        <v>35</v>
      </c>
      <c r="E11" s="6" t="s">
        <v>39</v>
      </c>
      <c r="F11" s="276"/>
      <c r="G11" s="365"/>
      <c r="H11" s="276"/>
      <c r="I11" s="372"/>
      <c r="J11" s="344"/>
    </row>
    <row r="12" spans="1:10" ht="22.5" customHeight="1" x14ac:dyDescent="0.25">
      <c r="A12" s="362"/>
      <c r="B12" s="276"/>
      <c r="C12" s="276"/>
      <c r="D12" s="6" t="s">
        <v>36</v>
      </c>
      <c r="E12" s="6" t="s">
        <v>40</v>
      </c>
      <c r="F12" s="276"/>
      <c r="G12" s="365"/>
      <c r="H12" s="276"/>
      <c r="I12" s="372"/>
      <c r="J12" s="344"/>
    </row>
    <row r="13" spans="1:10" ht="24.75" customHeight="1" x14ac:dyDescent="0.25">
      <c r="A13" s="363"/>
      <c r="B13" s="277"/>
      <c r="C13" s="277"/>
      <c r="D13" s="6" t="s">
        <v>37</v>
      </c>
      <c r="E13" s="6" t="s">
        <v>112</v>
      </c>
      <c r="F13" s="276"/>
      <c r="G13" s="366"/>
      <c r="H13" s="277"/>
      <c r="I13" s="373"/>
      <c r="J13" s="345"/>
    </row>
    <row r="14" spans="1:10" ht="22.5" customHeight="1" x14ac:dyDescent="0.25">
      <c r="A14" s="361" t="s">
        <v>44</v>
      </c>
      <c r="B14" s="275" t="s">
        <v>411</v>
      </c>
      <c r="C14" s="275" t="s">
        <v>9</v>
      </c>
      <c r="D14" s="6" t="s">
        <v>34</v>
      </c>
      <c r="E14" s="6" t="s">
        <v>38</v>
      </c>
      <c r="F14" s="276"/>
      <c r="G14" s="364">
        <v>10</v>
      </c>
      <c r="H14" s="275" t="s">
        <v>379</v>
      </c>
      <c r="I14" s="371"/>
      <c r="J14" s="343"/>
    </row>
    <row r="15" spans="1:10" ht="32.25" customHeight="1" x14ac:dyDescent="0.25">
      <c r="A15" s="362"/>
      <c r="B15" s="276"/>
      <c r="C15" s="276"/>
      <c r="D15" s="6" t="s">
        <v>35</v>
      </c>
      <c r="E15" s="6" t="s">
        <v>39</v>
      </c>
      <c r="F15" s="276"/>
      <c r="G15" s="365"/>
      <c r="H15" s="276"/>
      <c r="I15" s="372"/>
      <c r="J15" s="344"/>
    </row>
    <row r="16" spans="1:10" ht="22.5" customHeight="1" x14ac:dyDescent="0.25">
      <c r="A16" s="362"/>
      <c r="B16" s="276"/>
      <c r="C16" s="276"/>
      <c r="D16" s="6" t="s">
        <v>36</v>
      </c>
      <c r="E16" s="6" t="s">
        <v>40</v>
      </c>
      <c r="F16" s="276"/>
      <c r="G16" s="365"/>
      <c r="H16" s="276"/>
      <c r="I16" s="372"/>
      <c r="J16" s="344"/>
    </row>
    <row r="17" spans="1:11" ht="25.5" customHeight="1" x14ac:dyDescent="0.25">
      <c r="A17" s="363"/>
      <c r="B17" s="277"/>
      <c r="C17" s="277"/>
      <c r="D17" s="6" t="s">
        <v>37</v>
      </c>
      <c r="E17" s="6" t="s">
        <v>112</v>
      </c>
      <c r="F17" s="276"/>
      <c r="G17" s="366"/>
      <c r="H17" s="277"/>
      <c r="I17" s="373"/>
      <c r="J17" s="345"/>
    </row>
    <row r="18" spans="1:11" ht="24" customHeight="1" x14ac:dyDescent="0.25">
      <c r="A18" s="361" t="s">
        <v>23</v>
      </c>
      <c r="B18" s="275" t="s">
        <v>107</v>
      </c>
      <c r="C18" s="275" t="s">
        <v>9</v>
      </c>
      <c r="D18" s="6" t="s">
        <v>34</v>
      </c>
      <c r="E18" s="6" t="s">
        <v>38</v>
      </c>
      <c r="F18" s="276"/>
      <c r="G18" s="364">
        <v>10</v>
      </c>
      <c r="H18" s="275" t="s">
        <v>380</v>
      </c>
      <c r="I18" s="371"/>
      <c r="J18" s="343"/>
    </row>
    <row r="19" spans="1:11" ht="39" customHeight="1" x14ac:dyDescent="0.25">
      <c r="A19" s="362"/>
      <c r="B19" s="276"/>
      <c r="C19" s="276"/>
      <c r="D19" s="6" t="s">
        <v>35</v>
      </c>
      <c r="E19" s="6" t="s">
        <v>39</v>
      </c>
      <c r="F19" s="276"/>
      <c r="G19" s="365"/>
      <c r="H19" s="276"/>
      <c r="I19" s="372"/>
      <c r="J19" s="344"/>
    </row>
    <row r="20" spans="1:11" ht="32.25" customHeight="1" x14ac:dyDescent="0.25">
      <c r="A20" s="362"/>
      <c r="B20" s="276"/>
      <c r="C20" s="276"/>
      <c r="D20" s="6" t="s">
        <v>36</v>
      </c>
      <c r="E20" s="6" t="s">
        <v>40</v>
      </c>
      <c r="F20" s="276"/>
      <c r="G20" s="365"/>
      <c r="H20" s="276"/>
      <c r="I20" s="372"/>
      <c r="J20" s="344"/>
    </row>
    <row r="21" spans="1:11" ht="35.25" customHeight="1" x14ac:dyDescent="0.25">
      <c r="A21" s="363"/>
      <c r="B21" s="277"/>
      <c r="C21" s="277"/>
      <c r="D21" s="6" t="s">
        <v>37</v>
      </c>
      <c r="E21" s="6" t="s">
        <v>112</v>
      </c>
      <c r="F21" s="277"/>
      <c r="G21" s="366"/>
      <c r="H21" s="277"/>
      <c r="I21" s="373"/>
      <c r="J21" s="345"/>
    </row>
    <row r="22" spans="1:11" s="19" customFormat="1" ht="117.75" customHeight="1" x14ac:dyDescent="0.25">
      <c r="A22" s="72">
        <v>2</v>
      </c>
      <c r="B22" s="252" t="s">
        <v>109</v>
      </c>
      <c r="C22" s="252" t="s">
        <v>9</v>
      </c>
      <c r="D22" s="258" t="s">
        <v>65</v>
      </c>
      <c r="E22" s="258" t="s">
        <v>112</v>
      </c>
      <c r="F22" s="252" t="s">
        <v>210</v>
      </c>
      <c r="G22" s="258">
        <v>10</v>
      </c>
      <c r="H22" s="252" t="s">
        <v>462</v>
      </c>
      <c r="I22" s="116"/>
      <c r="J22" s="258"/>
    </row>
    <row r="23" spans="1:11" s="19" customFormat="1" ht="117.75" customHeight="1" x14ac:dyDescent="0.25">
      <c r="A23" s="72">
        <v>3</v>
      </c>
      <c r="B23" s="252" t="s">
        <v>110</v>
      </c>
      <c r="C23" s="252" t="s">
        <v>9</v>
      </c>
      <c r="D23" s="258" t="s">
        <v>65</v>
      </c>
      <c r="E23" s="258" t="s">
        <v>112</v>
      </c>
      <c r="F23" s="252" t="s">
        <v>210</v>
      </c>
      <c r="G23" s="258">
        <v>10</v>
      </c>
      <c r="H23" s="252" t="s">
        <v>463</v>
      </c>
      <c r="I23" s="116"/>
      <c r="J23" s="258"/>
      <c r="K23" s="140"/>
    </row>
    <row r="24" spans="1:11" ht="88.5" customHeight="1" x14ac:dyDescent="0.25">
      <c r="A24" s="72" t="s">
        <v>27</v>
      </c>
      <c r="B24" s="170" t="s">
        <v>209</v>
      </c>
      <c r="C24" s="170" t="s">
        <v>88</v>
      </c>
      <c r="D24" s="172" t="s">
        <v>65</v>
      </c>
      <c r="E24" s="172">
        <v>30</v>
      </c>
      <c r="F24" s="170" t="s">
        <v>214</v>
      </c>
      <c r="G24" s="172">
        <v>10</v>
      </c>
      <c r="H24" s="170" t="s">
        <v>191</v>
      </c>
      <c r="I24" s="116"/>
      <c r="J24" s="172"/>
      <c r="K24" s="146"/>
    </row>
    <row r="25" spans="1:11" ht="135" customHeight="1" x14ac:dyDescent="0.25">
      <c r="A25" s="72" t="s">
        <v>30</v>
      </c>
      <c r="B25" s="28" t="s">
        <v>87</v>
      </c>
      <c r="C25" s="28" t="s">
        <v>9</v>
      </c>
      <c r="D25" s="36" t="s">
        <v>65</v>
      </c>
      <c r="E25" s="36">
        <v>50</v>
      </c>
      <c r="F25" s="28" t="s">
        <v>210</v>
      </c>
      <c r="G25" s="36">
        <v>10</v>
      </c>
      <c r="H25" s="28" t="s">
        <v>211</v>
      </c>
      <c r="I25" s="23"/>
      <c r="J25" s="23"/>
    </row>
    <row r="26" spans="1:11" ht="28.5" customHeight="1" x14ac:dyDescent="0.25">
      <c r="A26" s="72" t="s">
        <v>31</v>
      </c>
      <c r="B26" s="170" t="s">
        <v>397</v>
      </c>
      <c r="C26" s="170"/>
      <c r="D26" s="172"/>
      <c r="E26" s="172"/>
      <c r="F26" s="167"/>
      <c r="G26" s="172">
        <f>G27+G28</f>
        <v>10</v>
      </c>
      <c r="H26" s="170"/>
      <c r="I26" s="23"/>
      <c r="J26" s="23"/>
    </row>
    <row r="27" spans="1:11" ht="141" customHeight="1" x14ac:dyDescent="0.25">
      <c r="A27" s="72" t="s">
        <v>153</v>
      </c>
      <c r="B27" s="170" t="s">
        <v>406</v>
      </c>
      <c r="C27" s="170" t="s">
        <v>9</v>
      </c>
      <c r="D27" s="172" t="s">
        <v>65</v>
      </c>
      <c r="E27" s="172">
        <v>70</v>
      </c>
      <c r="F27" s="170" t="s">
        <v>210</v>
      </c>
      <c r="G27" s="172">
        <v>5</v>
      </c>
      <c r="H27" s="170" t="s">
        <v>212</v>
      </c>
      <c r="I27" s="23"/>
      <c r="J27" s="23"/>
    </row>
    <row r="28" spans="1:11" ht="127.5" customHeight="1" x14ac:dyDescent="0.25">
      <c r="A28" s="72" t="s">
        <v>178</v>
      </c>
      <c r="B28" s="170" t="s">
        <v>407</v>
      </c>
      <c r="C28" s="170" t="s">
        <v>9</v>
      </c>
      <c r="D28" s="172" t="s">
        <v>65</v>
      </c>
      <c r="E28" s="172">
        <v>30</v>
      </c>
      <c r="F28" s="170" t="s">
        <v>210</v>
      </c>
      <c r="G28" s="172">
        <v>5</v>
      </c>
      <c r="H28" s="170" t="s">
        <v>213</v>
      </c>
      <c r="I28" s="23"/>
      <c r="J28" s="23"/>
    </row>
    <row r="29" spans="1:11" ht="60" customHeight="1" x14ac:dyDescent="0.25">
      <c r="A29" s="72" t="s">
        <v>66</v>
      </c>
      <c r="B29" s="28" t="s">
        <v>218</v>
      </c>
      <c r="C29" s="28" t="s">
        <v>14</v>
      </c>
      <c r="D29" s="28" t="s">
        <v>65</v>
      </c>
      <c r="E29" s="28">
        <v>0</v>
      </c>
      <c r="F29" s="149" t="s">
        <v>15</v>
      </c>
      <c r="G29" s="28">
        <v>5</v>
      </c>
      <c r="H29" s="62" t="s">
        <v>159</v>
      </c>
      <c r="I29" s="23"/>
      <c r="J29" s="23"/>
    </row>
    <row r="30" spans="1:11" ht="180" x14ac:dyDescent="0.25">
      <c r="A30" s="72" t="s">
        <v>435</v>
      </c>
      <c r="B30" s="222" t="s">
        <v>427</v>
      </c>
      <c r="C30" s="222" t="s">
        <v>114</v>
      </c>
      <c r="D30" s="222" t="s">
        <v>428</v>
      </c>
      <c r="E30" s="222" t="s">
        <v>448</v>
      </c>
      <c r="F30" s="222" t="s">
        <v>429</v>
      </c>
      <c r="G30" s="222">
        <v>3</v>
      </c>
      <c r="H30" s="222" t="s">
        <v>430</v>
      </c>
      <c r="I30" s="23"/>
      <c r="J30" s="23"/>
    </row>
    <row r="31" spans="1:11" ht="90" x14ac:dyDescent="0.25">
      <c r="A31" s="72" t="s">
        <v>436</v>
      </c>
      <c r="B31" s="222" t="s">
        <v>432</v>
      </c>
      <c r="C31" s="222" t="s">
        <v>13</v>
      </c>
      <c r="D31" s="222" t="s">
        <v>428</v>
      </c>
      <c r="E31" s="79">
        <v>1</v>
      </c>
      <c r="F31" s="222" t="s">
        <v>15</v>
      </c>
      <c r="G31" s="222">
        <v>2</v>
      </c>
      <c r="H31" s="218" t="s">
        <v>433</v>
      </c>
      <c r="I31" s="23"/>
      <c r="J31" s="23"/>
    </row>
    <row r="32" spans="1:11" x14ac:dyDescent="0.25">
      <c r="A32" s="22"/>
      <c r="B32" s="23" t="s">
        <v>16</v>
      </c>
      <c r="C32" s="23"/>
      <c r="D32" s="23"/>
      <c r="E32" s="23"/>
      <c r="F32" s="23"/>
      <c r="G32" s="23">
        <f>G4+G22+G23+G24+G25+G26+G29+G30+G31</f>
        <v>100</v>
      </c>
      <c r="H32" s="23"/>
      <c r="I32" s="23"/>
      <c r="J32" s="97">
        <f>J5+J10+J14+J18+J22+J23+J24+J25+J27+J28+J29</f>
        <v>0</v>
      </c>
    </row>
    <row r="34" spans="2:2" ht="30" x14ac:dyDescent="0.25">
      <c r="B34" s="48" t="s">
        <v>431</v>
      </c>
    </row>
  </sheetData>
  <mergeCells count="30">
    <mergeCell ref="I10:I13"/>
    <mergeCell ref="J10:J13"/>
    <mergeCell ref="B10:B13"/>
    <mergeCell ref="C10:C13"/>
    <mergeCell ref="B14:B17"/>
    <mergeCell ref="C14:C17"/>
    <mergeCell ref="A14:A17"/>
    <mergeCell ref="A18:A21"/>
    <mergeCell ref="I18:I21"/>
    <mergeCell ref="J18:J21"/>
    <mergeCell ref="I14:I17"/>
    <mergeCell ref="J14:J17"/>
    <mergeCell ref="B18:B21"/>
    <mergeCell ref="C18:C21"/>
    <mergeCell ref="A2:J2"/>
    <mergeCell ref="A5:A8"/>
    <mergeCell ref="B5:B8"/>
    <mergeCell ref="C5:C8"/>
    <mergeCell ref="G5:G8"/>
    <mergeCell ref="H5:H8"/>
    <mergeCell ref="I5:I8"/>
    <mergeCell ref="J5:J8"/>
    <mergeCell ref="F5:F21"/>
    <mergeCell ref="G18:G21"/>
    <mergeCell ref="G10:G13"/>
    <mergeCell ref="G14:G17"/>
    <mergeCell ref="H10:H13"/>
    <mergeCell ref="H14:H17"/>
    <mergeCell ref="H18:H21"/>
    <mergeCell ref="A10:A13"/>
  </mergeCells>
  <pageMargins left="0.31496062992125984" right="0.11811023622047245" top="0.35433070866141736" bottom="0.35433070866141736" header="0.31496062992125984" footer="0.31496062992125984"/>
  <pageSetup paperSize="9" scale="50" fitToHeight="0" orientation="portrait" horizontalDpi="4294967293" r:id="rId1"/>
  <ignoredErrors>
    <ignoredError sqref="A24:A28 A29:A31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4.5703125" style="1" customWidth="1"/>
    <col min="2" max="2" width="31.7109375" style="1" customWidth="1"/>
    <col min="3" max="3" width="10.5703125" style="1" bestFit="1" customWidth="1"/>
    <col min="4" max="4" width="23.42578125" style="1" customWidth="1"/>
    <col min="5" max="5" width="9.7109375" style="1" bestFit="1" customWidth="1"/>
    <col min="6" max="6" width="16.85546875" style="1" customWidth="1"/>
    <col min="7" max="7" width="10.5703125" style="1" customWidth="1"/>
    <col min="8" max="8" width="32" style="1" customWidth="1"/>
    <col min="9" max="9" width="6.7109375" style="1" customWidth="1"/>
    <col min="10" max="10" width="31" style="1" customWidth="1"/>
    <col min="11" max="11" width="16.85546875" customWidth="1"/>
  </cols>
  <sheetData>
    <row r="1" spans="1:11" ht="75" x14ac:dyDescent="0.25">
      <c r="J1" s="8" t="s">
        <v>262</v>
      </c>
    </row>
    <row r="2" spans="1:11" ht="31.5" customHeight="1" x14ac:dyDescent="0.25">
      <c r="A2" s="327" t="s">
        <v>291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1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28.5" customHeight="1" x14ac:dyDescent="0.25">
      <c r="A4" s="69" t="s">
        <v>116</v>
      </c>
      <c r="B4" s="248" t="s">
        <v>405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1" ht="39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40</v>
      </c>
      <c r="H5" s="275" t="s">
        <v>381</v>
      </c>
      <c r="I5" s="280"/>
      <c r="J5" s="272"/>
    </row>
    <row r="6" spans="1:11" ht="36" customHeight="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281"/>
      <c r="J6" s="273"/>
    </row>
    <row r="7" spans="1:11" ht="31.5" customHeight="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281"/>
      <c r="J7" s="273"/>
    </row>
    <row r="8" spans="1:1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282"/>
      <c r="J8" s="274"/>
    </row>
    <row r="9" spans="1:11" s="19" customFormat="1" ht="111.75" customHeight="1" x14ac:dyDescent="0.25">
      <c r="A9" s="258">
        <v>2</v>
      </c>
      <c r="B9" s="252" t="s">
        <v>109</v>
      </c>
      <c r="C9" s="252" t="s">
        <v>9</v>
      </c>
      <c r="D9" s="258" t="s">
        <v>65</v>
      </c>
      <c r="E9" s="258" t="s">
        <v>112</v>
      </c>
      <c r="F9" s="252" t="s">
        <v>214</v>
      </c>
      <c r="G9" s="258">
        <v>10</v>
      </c>
      <c r="H9" s="252" t="s">
        <v>462</v>
      </c>
      <c r="I9" s="116"/>
      <c r="J9" s="258"/>
      <c r="K9" s="141"/>
    </row>
    <row r="10" spans="1:11" s="19" customFormat="1" ht="90" x14ac:dyDescent="0.25">
      <c r="A10" s="258">
        <v>3</v>
      </c>
      <c r="B10" s="252" t="s">
        <v>110</v>
      </c>
      <c r="C10" s="252" t="s">
        <v>9</v>
      </c>
      <c r="D10" s="258" t="s">
        <v>65</v>
      </c>
      <c r="E10" s="258" t="s">
        <v>112</v>
      </c>
      <c r="F10" s="252" t="s">
        <v>214</v>
      </c>
      <c r="G10" s="258">
        <v>10</v>
      </c>
      <c r="H10" s="252" t="s">
        <v>463</v>
      </c>
      <c r="I10" s="116"/>
      <c r="J10" s="258"/>
      <c r="K10" s="140"/>
    </row>
    <row r="11" spans="1:11" ht="90" x14ac:dyDescent="0.25">
      <c r="A11" s="36">
        <v>4</v>
      </c>
      <c r="B11" s="28" t="s">
        <v>209</v>
      </c>
      <c r="C11" s="28" t="s">
        <v>88</v>
      </c>
      <c r="D11" s="36" t="s">
        <v>65</v>
      </c>
      <c r="E11" s="36">
        <v>30</v>
      </c>
      <c r="F11" s="28" t="s">
        <v>214</v>
      </c>
      <c r="G11" s="36">
        <v>10</v>
      </c>
      <c r="H11" s="28" t="s">
        <v>191</v>
      </c>
      <c r="I11" s="23"/>
      <c r="J11" s="23"/>
    </row>
    <row r="12" spans="1:11" ht="135" x14ac:dyDescent="0.25">
      <c r="A12" s="172">
        <v>5</v>
      </c>
      <c r="B12" s="170" t="s">
        <v>87</v>
      </c>
      <c r="C12" s="170" t="s">
        <v>9</v>
      </c>
      <c r="D12" s="172" t="s">
        <v>65</v>
      </c>
      <c r="E12" s="172">
        <v>50</v>
      </c>
      <c r="F12" s="167" t="s">
        <v>210</v>
      </c>
      <c r="G12" s="172">
        <v>10</v>
      </c>
      <c r="H12" s="170" t="s">
        <v>211</v>
      </c>
      <c r="I12" s="23"/>
      <c r="J12" s="23"/>
    </row>
    <row r="13" spans="1:11" ht="30" x14ac:dyDescent="0.25">
      <c r="A13" s="172">
        <v>6</v>
      </c>
      <c r="B13" s="170" t="s">
        <v>397</v>
      </c>
      <c r="C13" s="170"/>
      <c r="D13" s="172"/>
      <c r="E13" s="172"/>
      <c r="F13" s="167"/>
      <c r="G13" s="172">
        <f>G14+G15</f>
        <v>10</v>
      </c>
      <c r="H13" s="170"/>
      <c r="I13" s="23"/>
      <c r="J13" s="23"/>
    </row>
    <row r="14" spans="1:11" ht="144.75" customHeight="1" x14ac:dyDescent="0.25">
      <c r="A14" s="72" t="s">
        <v>153</v>
      </c>
      <c r="B14" s="170" t="s">
        <v>406</v>
      </c>
      <c r="C14" s="170" t="s">
        <v>9</v>
      </c>
      <c r="D14" s="172" t="s">
        <v>65</v>
      </c>
      <c r="E14" s="172">
        <v>70</v>
      </c>
      <c r="F14" s="170" t="s">
        <v>210</v>
      </c>
      <c r="G14" s="172">
        <v>5</v>
      </c>
      <c r="H14" s="170" t="s">
        <v>212</v>
      </c>
      <c r="I14" s="23"/>
      <c r="J14" s="23"/>
    </row>
    <row r="15" spans="1:11" ht="140.25" customHeight="1" x14ac:dyDescent="0.25">
      <c r="A15" s="72" t="s">
        <v>178</v>
      </c>
      <c r="B15" s="170" t="s">
        <v>408</v>
      </c>
      <c r="C15" s="170" t="s">
        <v>9</v>
      </c>
      <c r="D15" s="172" t="s">
        <v>65</v>
      </c>
      <c r="E15" s="172">
        <v>30</v>
      </c>
      <c r="F15" s="170" t="s">
        <v>210</v>
      </c>
      <c r="G15" s="172">
        <v>5</v>
      </c>
      <c r="H15" s="170" t="s">
        <v>213</v>
      </c>
      <c r="I15" s="23"/>
      <c r="J15" s="23"/>
    </row>
    <row r="16" spans="1:11" ht="75" customHeight="1" x14ac:dyDescent="0.25">
      <c r="A16" s="36">
        <v>7</v>
      </c>
      <c r="B16" s="28" t="s">
        <v>50</v>
      </c>
      <c r="C16" s="28" t="s">
        <v>14</v>
      </c>
      <c r="D16" s="36" t="s">
        <v>65</v>
      </c>
      <c r="E16" s="28">
        <v>0</v>
      </c>
      <c r="F16" s="62" t="s">
        <v>15</v>
      </c>
      <c r="G16" s="36">
        <v>5</v>
      </c>
      <c r="H16" s="28" t="s">
        <v>159</v>
      </c>
      <c r="I16" s="23"/>
      <c r="J16" s="23"/>
    </row>
    <row r="17" spans="1:10" ht="210" x14ac:dyDescent="0.25">
      <c r="A17" s="231">
        <v>8</v>
      </c>
      <c r="B17" s="222" t="s">
        <v>427</v>
      </c>
      <c r="C17" s="222" t="s">
        <v>114</v>
      </c>
      <c r="D17" s="222" t="s">
        <v>428</v>
      </c>
      <c r="E17" s="222" t="s">
        <v>448</v>
      </c>
      <c r="F17" s="222" t="s">
        <v>429</v>
      </c>
      <c r="G17" s="222">
        <v>3</v>
      </c>
      <c r="H17" s="222" t="s">
        <v>430</v>
      </c>
      <c r="I17" s="23"/>
      <c r="J17" s="23"/>
    </row>
    <row r="18" spans="1:10" ht="90" x14ac:dyDescent="0.25">
      <c r="A18" s="231">
        <v>9</v>
      </c>
      <c r="B18" s="222" t="s">
        <v>432</v>
      </c>
      <c r="C18" s="222" t="s">
        <v>13</v>
      </c>
      <c r="D18" s="222" t="s">
        <v>428</v>
      </c>
      <c r="E18" s="79">
        <v>1</v>
      </c>
      <c r="F18" s="222" t="s">
        <v>15</v>
      </c>
      <c r="G18" s="222">
        <v>2</v>
      </c>
      <c r="H18" s="218" t="s">
        <v>433</v>
      </c>
      <c r="I18" s="23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G4+G9+G10+G11+G12+G13+G16+G17+G18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431</v>
      </c>
    </row>
  </sheetData>
  <mergeCells count="9">
    <mergeCell ref="A5:A8"/>
    <mergeCell ref="A2:J2"/>
    <mergeCell ref="B5:B8"/>
    <mergeCell ref="C5:C8"/>
    <mergeCell ref="H5:H8"/>
    <mergeCell ref="I5:I8"/>
    <mergeCell ref="G5:G8"/>
    <mergeCell ref="F5:F8"/>
    <mergeCell ref="J5:J8"/>
  </mergeCells>
  <pageMargins left="0.31496062992125984" right="0.31496062992125984" top="0.55118110236220474" bottom="0.35433070866141736" header="0.31496062992125984" footer="0.31496062992125984"/>
  <pageSetup paperSize="9" scale="54" orientation="portrait" horizontalDpi="4294967293" r:id="rId1"/>
  <ignoredErrors>
    <ignoredError sqref="A4:A8 A14:A15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3.85546875" style="1" customWidth="1"/>
    <col min="2" max="2" width="25.85546875" style="1" customWidth="1"/>
    <col min="3" max="3" width="10.42578125" style="1" customWidth="1"/>
    <col min="4" max="4" width="22.5703125" style="1" customWidth="1"/>
    <col min="5" max="5" width="10" style="1" customWidth="1"/>
    <col min="6" max="6" width="18.28515625" style="1" customWidth="1"/>
    <col min="7" max="7" width="11" style="1" customWidth="1"/>
    <col min="8" max="8" width="28.7109375" style="1" customWidth="1"/>
    <col min="9" max="9" width="8.140625" style="1" customWidth="1"/>
    <col min="10" max="10" width="31.28515625" style="1" customWidth="1"/>
    <col min="11" max="11" width="26.7109375" customWidth="1"/>
  </cols>
  <sheetData>
    <row r="1" spans="1:11" ht="75" x14ac:dyDescent="0.25">
      <c r="J1" s="8" t="s">
        <v>263</v>
      </c>
    </row>
    <row r="2" spans="1:11" ht="34.5" customHeight="1" x14ac:dyDescent="0.25">
      <c r="A2" s="327" t="s">
        <v>290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1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45" x14ac:dyDescent="0.25">
      <c r="A4" s="69" t="s">
        <v>116</v>
      </c>
      <c r="B4" s="248" t="s">
        <v>405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1" ht="1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40</v>
      </c>
      <c r="H5" s="275" t="s">
        <v>381</v>
      </c>
      <c r="I5" s="280"/>
      <c r="J5" s="272"/>
    </row>
    <row r="6" spans="1:1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281"/>
      <c r="J6" s="273"/>
    </row>
    <row r="7" spans="1:1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281"/>
      <c r="J7" s="273"/>
    </row>
    <row r="8" spans="1:11" ht="87.75" customHeight="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282"/>
      <c r="J8" s="274"/>
    </row>
    <row r="9" spans="1:11" s="19" customFormat="1" ht="116.25" customHeight="1" x14ac:dyDescent="0.25">
      <c r="A9" s="258">
        <v>2</v>
      </c>
      <c r="B9" s="252" t="s">
        <v>109</v>
      </c>
      <c r="C9" s="252" t="s">
        <v>9</v>
      </c>
      <c r="D9" s="258" t="s">
        <v>65</v>
      </c>
      <c r="E9" s="258" t="s">
        <v>112</v>
      </c>
      <c r="F9" s="252" t="s">
        <v>215</v>
      </c>
      <c r="G9" s="258">
        <v>10</v>
      </c>
      <c r="H9" s="252" t="s">
        <v>464</v>
      </c>
      <c r="I9" s="258"/>
      <c r="J9" s="258"/>
      <c r="K9" s="151"/>
    </row>
    <row r="10" spans="1:11" s="19" customFormat="1" ht="105" x14ac:dyDescent="0.25">
      <c r="A10" s="258">
        <v>3</v>
      </c>
      <c r="B10" s="252" t="s">
        <v>110</v>
      </c>
      <c r="C10" s="252" t="s">
        <v>9</v>
      </c>
      <c r="D10" s="258" t="s">
        <v>65</v>
      </c>
      <c r="E10" s="258" t="s">
        <v>112</v>
      </c>
      <c r="F10" s="252" t="s">
        <v>215</v>
      </c>
      <c r="G10" s="258">
        <v>10</v>
      </c>
      <c r="H10" s="252" t="s">
        <v>465</v>
      </c>
      <c r="I10" s="116"/>
      <c r="J10" s="258"/>
      <c r="K10" s="151"/>
    </row>
    <row r="11" spans="1:11" ht="90" x14ac:dyDescent="0.25">
      <c r="A11" s="23">
        <v>4</v>
      </c>
      <c r="B11" s="51" t="s">
        <v>209</v>
      </c>
      <c r="C11" s="51" t="s">
        <v>88</v>
      </c>
      <c r="D11" s="23" t="s">
        <v>65</v>
      </c>
      <c r="E11" s="23">
        <v>30</v>
      </c>
      <c r="F11" s="51" t="s">
        <v>215</v>
      </c>
      <c r="G11" s="23">
        <v>10</v>
      </c>
      <c r="H11" s="51" t="s">
        <v>191</v>
      </c>
      <c r="I11" s="23"/>
      <c r="J11" s="23"/>
    </row>
    <row r="12" spans="1:11" ht="165" x14ac:dyDescent="0.25">
      <c r="A12" s="23">
        <v>5</v>
      </c>
      <c r="B12" s="168" t="s">
        <v>87</v>
      </c>
      <c r="C12" s="168" t="s">
        <v>9</v>
      </c>
      <c r="D12" s="23" t="s">
        <v>65</v>
      </c>
      <c r="E12" s="23">
        <v>50</v>
      </c>
      <c r="F12" s="182" t="s">
        <v>215</v>
      </c>
      <c r="G12" s="23">
        <v>10</v>
      </c>
      <c r="H12" s="168" t="s">
        <v>211</v>
      </c>
      <c r="I12" s="23"/>
      <c r="J12" s="23"/>
    </row>
    <row r="13" spans="1:11" ht="30" x14ac:dyDescent="0.25">
      <c r="A13" s="23">
        <v>6</v>
      </c>
      <c r="B13" s="261" t="s">
        <v>397</v>
      </c>
      <c r="C13" s="168"/>
      <c r="D13" s="23"/>
      <c r="E13" s="23"/>
      <c r="F13" s="169"/>
      <c r="G13" s="23">
        <f>G14+G15</f>
        <v>10</v>
      </c>
      <c r="H13" s="168"/>
      <c r="I13" s="23"/>
      <c r="J13" s="23"/>
    </row>
    <row r="14" spans="1:11" ht="166.5" customHeight="1" x14ac:dyDescent="0.25">
      <c r="A14" s="22" t="s">
        <v>153</v>
      </c>
      <c r="B14" s="168" t="s">
        <v>409</v>
      </c>
      <c r="C14" s="168" t="s">
        <v>9</v>
      </c>
      <c r="D14" s="23" t="s">
        <v>65</v>
      </c>
      <c r="E14" s="23">
        <v>70</v>
      </c>
      <c r="F14" s="182" t="s">
        <v>215</v>
      </c>
      <c r="G14" s="23">
        <v>5</v>
      </c>
      <c r="H14" s="168" t="s">
        <v>212</v>
      </c>
      <c r="I14" s="23"/>
      <c r="J14" s="23"/>
    </row>
    <row r="15" spans="1:11" ht="139.5" customHeight="1" x14ac:dyDescent="0.25">
      <c r="A15" s="22" t="s">
        <v>178</v>
      </c>
      <c r="B15" s="168" t="s">
        <v>407</v>
      </c>
      <c r="C15" s="168" t="s">
        <v>9</v>
      </c>
      <c r="D15" s="23" t="s">
        <v>65</v>
      </c>
      <c r="E15" s="23">
        <v>30</v>
      </c>
      <c r="F15" s="182" t="s">
        <v>215</v>
      </c>
      <c r="G15" s="23">
        <v>5</v>
      </c>
      <c r="H15" s="168" t="s">
        <v>213</v>
      </c>
      <c r="I15" s="23"/>
      <c r="J15" s="23"/>
    </row>
    <row r="16" spans="1:11" ht="74.25" customHeight="1" x14ac:dyDescent="0.25">
      <c r="A16" s="23">
        <v>7</v>
      </c>
      <c r="B16" s="51" t="s">
        <v>50</v>
      </c>
      <c r="C16" s="51" t="s">
        <v>14</v>
      </c>
      <c r="D16" s="23" t="s">
        <v>65</v>
      </c>
      <c r="E16" s="51">
        <v>0</v>
      </c>
      <c r="F16" s="50" t="s">
        <v>15</v>
      </c>
      <c r="G16" s="23">
        <v>5</v>
      </c>
      <c r="H16" s="51" t="s">
        <v>159</v>
      </c>
      <c r="I16" s="23"/>
      <c r="J16" s="23"/>
    </row>
    <row r="17" spans="1:10" ht="210" x14ac:dyDescent="0.25">
      <c r="A17" s="23">
        <v>8</v>
      </c>
      <c r="B17" s="222" t="s">
        <v>427</v>
      </c>
      <c r="C17" s="222" t="s">
        <v>114</v>
      </c>
      <c r="D17" s="222" t="s">
        <v>428</v>
      </c>
      <c r="E17" s="222" t="s">
        <v>448</v>
      </c>
      <c r="F17" s="222" t="s">
        <v>429</v>
      </c>
      <c r="G17" s="222">
        <v>3</v>
      </c>
      <c r="H17" s="222" t="s">
        <v>430</v>
      </c>
      <c r="I17" s="23"/>
      <c r="J17" s="23"/>
    </row>
    <row r="18" spans="1:10" ht="120" x14ac:dyDescent="0.25">
      <c r="A18" s="23">
        <v>9</v>
      </c>
      <c r="B18" s="222" t="s">
        <v>432</v>
      </c>
      <c r="C18" s="222" t="s">
        <v>13</v>
      </c>
      <c r="D18" s="222" t="s">
        <v>428</v>
      </c>
      <c r="E18" s="79">
        <v>1</v>
      </c>
      <c r="F18" s="222" t="s">
        <v>15</v>
      </c>
      <c r="G18" s="222">
        <v>2</v>
      </c>
      <c r="H18" s="218" t="s">
        <v>433</v>
      </c>
      <c r="I18" s="23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G4+G9+G10+G11+G12+G16+G13+G17+G18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431</v>
      </c>
    </row>
  </sheetData>
  <mergeCells count="9">
    <mergeCell ref="A2:J2"/>
    <mergeCell ref="H5:H8"/>
    <mergeCell ref="I5:I8"/>
    <mergeCell ref="J5:J8"/>
    <mergeCell ref="A5:A8"/>
    <mergeCell ref="B5:B8"/>
    <mergeCell ref="C5:C8"/>
    <mergeCell ref="F5:F8"/>
    <mergeCell ref="G5:G8"/>
  </mergeCells>
  <pageMargins left="0.31496062992125984" right="0.31496062992125984" top="0.15748031496062992" bottom="0" header="0.31496062992125984" footer="0.31496062992125984"/>
  <pageSetup paperSize="9" scale="58" fitToHeight="0" orientation="portrait" horizontalDpi="4294967293" verticalDpi="0" r:id="rId1"/>
  <ignoredErrors>
    <ignoredError sqref="A4:A8 A14:A15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9" zoomScaleNormal="89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7.28515625" style="1" customWidth="1"/>
    <col min="2" max="2" width="29" style="1" customWidth="1"/>
    <col min="3" max="3" width="10" style="1" customWidth="1"/>
    <col min="4" max="4" width="21.85546875" style="1" customWidth="1"/>
    <col min="5" max="5" width="9.7109375" style="1" customWidth="1"/>
    <col min="6" max="6" width="19.140625" style="1" customWidth="1"/>
    <col min="7" max="7" width="11.42578125" style="1" customWidth="1"/>
    <col min="8" max="8" width="35.7109375" style="1" customWidth="1"/>
    <col min="9" max="9" width="7.28515625" style="1" customWidth="1"/>
    <col min="10" max="10" width="32" style="1" customWidth="1"/>
    <col min="11" max="11" width="36" bestFit="1" customWidth="1"/>
  </cols>
  <sheetData>
    <row r="1" spans="1:10" ht="75" x14ac:dyDescent="0.25">
      <c r="J1" s="8" t="s">
        <v>264</v>
      </c>
    </row>
    <row r="2" spans="1:10" ht="35.25" customHeight="1" x14ac:dyDescent="0.25">
      <c r="A2" s="327" t="s">
        <v>289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5.25" customHeight="1" x14ac:dyDescent="0.25">
      <c r="A4" s="69" t="s">
        <v>116</v>
      </c>
      <c r="B4" s="248" t="s">
        <v>405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0" ht="36.75" customHeight="1" x14ac:dyDescent="0.25">
      <c r="A5" s="361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10</v>
      </c>
      <c r="H5" s="275" t="s">
        <v>381</v>
      </c>
      <c r="I5" s="371"/>
      <c r="J5" s="343"/>
    </row>
    <row r="6" spans="1:10" ht="24.75" customHeight="1" x14ac:dyDescent="0.25">
      <c r="A6" s="362"/>
      <c r="B6" s="276"/>
      <c r="C6" s="276"/>
      <c r="D6" s="6" t="s">
        <v>35</v>
      </c>
      <c r="E6" s="6" t="s">
        <v>148</v>
      </c>
      <c r="F6" s="279"/>
      <c r="G6" s="365"/>
      <c r="H6" s="276"/>
      <c r="I6" s="372"/>
      <c r="J6" s="344"/>
    </row>
    <row r="7" spans="1:10" ht="15" customHeight="1" x14ac:dyDescent="0.25">
      <c r="A7" s="362"/>
      <c r="B7" s="276"/>
      <c r="C7" s="276"/>
      <c r="D7" s="6" t="s">
        <v>36</v>
      </c>
      <c r="E7" s="6" t="s">
        <v>149</v>
      </c>
      <c r="F7" s="279"/>
      <c r="G7" s="365"/>
      <c r="H7" s="276"/>
      <c r="I7" s="372"/>
      <c r="J7" s="344"/>
    </row>
    <row r="8" spans="1:10" ht="21.75" customHeight="1" x14ac:dyDescent="0.25">
      <c r="A8" s="363"/>
      <c r="B8" s="277"/>
      <c r="C8" s="277"/>
      <c r="D8" s="6" t="s">
        <v>37</v>
      </c>
      <c r="E8" s="6" t="s">
        <v>112</v>
      </c>
      <c r="F8" s="279"/>
      <c r="G8" s="366"/>
      <c r="H8" s="277"/>
      <c r="I8" s="373"/>
      <c r="J8" s="345"/>
    </row>
    <row r="9" spans="1:10" ht="35.25" customHeight="1" x14ac:dyDescent="0.25">
      <c r="A9" s="66" t="s">
        <v>22</v>
      </c>
      <c r="B9" s="308" t="s">
        <v>447</v>
      </c>
      <c r="C9" s="374"/>
      <c r="D9" s="309"/>
      <c r="E9" s="6"/>
      <c r="F9" s="279"/>
      <c r="G9" s="85">
        <f>G10+G14</f>
        <v>30</v>
      </c>
      <c r="H9" s="85"/>
      <c r="I9" s="23"/>
      <c r="J9" s="23"/>
    </row>
    <row r="10" spans="1:10" ht="29.25" customHeight="1" x14ac:dyDescent="0.25">
      <c r="A10" s="361" t="s">
        <v>43</v>
      </c>
      <c r="B10" s="275" t="s">
        <v>106</v>
      </c>
      <c r="C10" s="275" t="s">
        <v>9</v>
      </c>
      <c r="D10" s="6" t="s">
        <v>34</v>
      </c>
      <c r="E10" s="6" t="s">
        <v>38</v>
      </c>
      <c r="F10" s="279"/>
      <c r="G10" s="364">
        <v>15</v>
      </c>
      <c r="H10" s="275" t="s">
        <v>378</v>
      </c>
      <c r="I10" s="343"/>
      <c r="J10" s="343"/>
    </row>
    <row r="11" spans="1:10" ht="19.5" customHeight="1" x14ac:dyDescent="0.25">
      <c r="A11" s="362"/>
      <c r="B11" s="276"/>
      <c r="C11" s="276"/>
      <c r="D11" s="6" t="s">
        <v>35</v>
      </c>
      <c r="E11" s="6" t="s">
        <v>39</v>
      </c>
      <c r="F11" s="279"/>
      <c r="G11" s="365"/>
      <c r="H11" s="276"/>
      <c r="I11" s="344"/>
      <c r="J11" s="344"/>
    </row>
    <row r="12" spans="1:10" ht="23.25" customHeight="1" x14ac:dyDescent="0.25">
      <c r="A12" s="362"/>
      <c r="B12" s="276"/>
      <c r="C12" s="276"/>
      <c r="D12" s="6" t="s">
        <v>36</v>
      </c>
      <c r="E12" s="6" t="s">
        <v>40</v>
      </c>
      <c r="F12" s="279"/>
      <c r="G12" s="365"/>
      <c r="H12" s="276"/>
      <c r="I12" s="344"/>
      <c r="J12" s="344"/>
    </row>
    <row r="13" spans="1:10" ht="35.25" customHeight="1" x14ac:dyDescent="0.25">
      <c r="A13" s="363"/>
      <c r="B13" s="277"/>
      <c r="C13" s="277"/>
      <c r="D13" s="6" t="s">
        <v>37</v>
      </c>
      <c r="E13" s="6" t="s">
        <v>112</v>
      </c>
      <c r="F13" s="279"/>
      <c r="G13" s="366"/>
      <c r="H13" s="277"/>
      <c r="I13" s="345"/>
      <c r="J13" s="345"/>
    </row>
    <row r="14" spans="1:10" ht="21" customHeight="1" x14ac:dyDescent="0.25">
      <c r="A14" s="361" t="s">
        <v>44</v>
      </c>
      <c r="B14" s="275" t="s">
        <v>105</v>
      </c>
      <c r="C14" s="275" t="s">
        <v>9</v>
      </c>
      <c r="D14" s="6" t="s">
        <v>34</v>
      </c>
      <c r="E14" s="6" t="s">
        <v>38</v>
      </c>
      <c r="F14" s="279"/>
      <c r="G14" s="364">
        <v>15</v>
      </c>
      <c r="H14" s="275" t="s">
        <v>379</v>
      </c>
      <c r="I14" s="343"/>
      <c r="J14" s="343"/>
    </row>
    <row r="15" spans="1:10" ht="21.75" customHeight="1" x14ac:dyDescent="0.25">
      <c r="A15" s="362"/>
      <c r="B15" s="276"/>
      <c r="C15" s="276"/>
      <c r="D15" s="6" t="s">
        <v>35</v>
      </c>
      <c r="E15" s="6" t="s">
        <v>39</v>
      </c>
      <c r="F15" s="279"/>
      <c r="G15" s="365"/>
      <c r="H15" s="276"/>
      <c r="I15" s="344"/>
      <c r="J15" s="344"/>
    </row>
    <row r="16" spans="1:10" ht="21.75" customHeight="1" x14ac:dyDescent="0.25">
      <c r="A16" s="362"/>
      <c r="B16" s="276"/>
      <c r="C16" s="276"/>
      <c r="D16" s="6" t="s">
        <v>36</v>
      </c>
      <c r="E16" s="6" t="s">
        <v>40</v>
      </c>
      <c r="F16" s="279"/>
      <c r="G16" s="365"/>
      <c r="H16" s="276"/>
      <c r="I16" s="344"/>
      <c r="J16" s="344"/>
    </row>
    <row r="17" spans="1:11" ht="27" customHeight="1" x14ac:dyDescent="0.25">
      <c r="A17" s="363"/>
      <c r="B17" s="277"/>
      <c r="C17" s="277"/>
      <c r="D17" s="6" t="s">
        <v>37</v>
      </c>
      <c r="E17" s="6" t="s">
        <v>112</v>
      </c>
      <c r="F17" s="279"/>
      <c r="G17" s="366"/>
      <c r="H17" s="277"/>
      <c r="I17" s="345"/>
      <c r="J17" s="345"/>
    </row>
    <row r="18" spans="1:11" s="19" customFormat="1" ht="90" x14ac:dyDescent="0.25">
      <c r="A18" s="72" t="s">
        <v>25</v>
      </c>
      <c r="B18" s="252" t="s">
        <v>109</v>
      </c>
      <c r="C18" s="252" t="s">
        <v>9</v>
      </c>
      <c r="D18" s="258" t="s">
        <v>65</v>
      </c>
      <c r="E18" s="258" t="s">
        <v>112</v>
      </c>
      <c r="F18" s="252" t="s">
        <v>217</v>
      </c>
      <c r="G18" s="258">
        <v>10</v>
      </c>
      <c r="H18" s="252" t="s">
        <v>461</v>
      </c>
      <c r="I18" s="258"/>
      <c r="J18" s="258"/>
      <c r="K18" s="141"/>
    </row>
    <row r="19" spans="1:11" s="19" customFormat="1" ht="75" x14ac:dyDescent="0.25">
      <c r="A19" s="72" t="s">
        <v>26</v>
      </c>
      <c r="B19" s="252" t="s">
        <v>110</v>
      </c>
      <c r="C19" s="252" t="s">
        <v>9</v>
      </c>
      <c r="D19" s="258" t="s">
        <v>65</v>
      </c>
      <c r="E19" s="258" t="s">
        <v>112</v>
      </c>
      <c r="F19" s="252" t="s">
        <v>217</v>
      </c>
      <c r="G19" s="258">
        <v>10</v>
      </c>
      <c r="H19" s="252" t="s">
        <v>466</v>
      </c>
      <c r="I19" s="258"/>
      <c r="J19" s="258"/>
      <c r="K19" s="141"/>
    </row>
    <row r="20" spans="1:11" ht="99" customHeight="1" x14ac:dyDescent="0.25">
      <c r="A20" s="72" t="s">
        <v>27</v>
      </c>
      <c r="B20" s="62" t="s">
        <v>193</v>
      </c>
      <c r="C20" s="28" t="s">
        <v>9</v>
      </c>
      <c r="D20" s="28" t="s">
        <v>175</v>
      </c>
      <c r="E20" s="28">
        <v>100</v>
      </c>
      <c r="F20" s="28" t="s">
        <v>217</v>
      </c>
      <c r="G20" s="28">
        <v>10</v>
      </c>
      <c r="H20" s="28" t="s">
        <v>345</v>
      </c>
      <c r="I20" s="36"/>
      <c r="J20" s="36"/>
    </row>
    <row r="21" spans="1:11" ht="33" customHeight="1" x14ac:dyDescent="0.25">
      <c r="A21" s="172">
        <v>5</v>
      </c>
      <c r="B21" s="260" t="s">
        <v>396</v>
      </c>
      <c r="C21" s="170"/>
      <c r="D21" s="172"/>
      <c r="E21" s="172"/>
      <c r="F21" s="170"/>
      <c r="G21" s="172">
        <f>G22+G23</f>
        <v>10</v>
      </c>
      <c r="H21" s="170"/>
      <c r="I21" s="23"/>
      <c r="J21" s="23"/>
    </row>
    <row r="22" spans="1:11" ht="137.25" customHeight="1" x14ac:dyDescent="0.25">
      <c r="A22" s="72" t="s">
        <v>70</v>
      </c>
      <c r="B22" s="28" t="s">
        <v>410</v>
      </c>
      <c r="C22" s="28" t="s">
        <v>9</v>
      </c>
      <c r="D22" s="36" t="s">
        <v>65</v>
      </c>
      <c r="E22" s="36">
        <v>70</v>
      </c>
      <c r="F22" s="28" t="s">
        <v>217</v>
      </c>
      <c r="G22" s="36">
        <v>5</v>
      </c>
      <c r="H22" s="28" t="s">
        <v>212</v>
      </c>
      <c r="I22" s="23"/>
      <c r="J22" s="23"/>
    </row>
    <row r="23" spans="1:11" ht="137.25" customHeight="1" x14ac:dyDescent="0.25">
      <c r="A23" s="72" t="s">
        <v>71</v>
      </c>
      <c r="B23" s="170" t="s">
        <v>408</v>
      </c>
      <c r="C23" s="170" t="s">
        <v>9</v>
      </c>
      <c r="D23" s="172" t="s">
        <v>65</v>
      </c>
      <c r="E23" s="172">
        <v>30</v>
      </c>
      <c r="F23" s="170" t="s">
        <v>217</v>
      </c>
      <c r="G23" s="172">
        <v>5</v>
      </c>
      <c r="H23" s="170" t="s">
        <v>213</v>
      </c>
      <c r="I23" s="23"/>
      <c r="J23" s="23"/>
    </row>
    <row r="24" spans="1:11" ht="78.75" customHeight="1" x14ac:dyDescent="0.25">
      <c r="A24" s="36">
        <v>6</v>
      </c>
      <c r="B24" s="28" t="s">
        <v>246</v>
      </c>
      <c r="C24" s="28" t="s">
        <v>247</v>
      </c>
      <c r="D24" s="36" t="s">
        <v>65</v>
      </c>
      <c r="E24" s="36">
        <v>11.6</v>
      </c>
      <c r="F24" s="28" t="s">
        <v>217</v>
      </c>
      <c r="G24" s="36">
        <v>10</v>
      </c>
      <c r="H24" s="28" t="s">
        <v>245</v>
      </c>
      <c r="I24" s="133"/>
      <c r="J24" s="133"/>
    </row>
    <row r="25" spans="1:11" ht="66" customHeight="1" x14ac:dyDescent="0.25">
      <c r="A25" s="36">
        <v>7</v>
      </c>
      <c r="B25" s="28" t="s">
        <v>50</v>
      </c>
      <c r="C25" s="28" t="s">
        <v>14</v>
      </c>
      <c r="D25" s="28" t="s">
        <v>65</v>
      </c>
      <c r="E25" s="28">
        <v>0</v>
      </c>
      <c r="F25" s="62" t="s">
        <v>15</v>
      </c>
      <c r="G25" s="36">
        <v>5</v>
      </c>
      <c r="H25" s="28" t="s">
        <v>159</v>
      </c>
      <c r="I25" s="36"/>
      <c r="J25" s="36"/>
    </row>
    <row r="26" spans="1:11" ht="195" x14ac:dyDescent="0.25">
      <c r="A26" s="231">
        <v>8</v>
      </c>
      <c r="B26" s="222" t="s">
        <v>427</v>
      </c>
      <c r="C26" s="222" t="s">
        <v>114</v>
      </c>
      <c r="D26" s="222" t="s">
        <v>428</v>
      </c>
      <c r="E26" s="222" t="s">
        <v>448</v>
      </c>
      <c r="F26" s="222" t="s">
        <v>429</v>
      </c>
      <c r="G26" s="222">
        <v>3</v>
      </c>
      <c r="H26" s="222" t="s">
        <v>430</v>
      </c>
      <c r="I26" s="231"/>
      <c r="J26" s="231"/>
    </row>
    <row r="27" spans="1:11" ht="105" x14ac:dyDescent="0.25">
      <c r="A27" s="231">
        <v>9</v>
      </c>
      <c r="B27" s="222" t="s">
        <v>432</v>
      </c>
      <c r="C27" s="222" t="s">
        <v>13</v>
      </c>
      <c r="D27" s="222" t="s">
        <v>428</v>
      </c>
      <c r="E27" s="79">
        <v>1</v>
      </c>
      <c r="F27" s="222" t="s">
        <v>15</v>
      </c>
      <c r="G27" s="222">
        <v>2</v>
      </c>
      <c r="H27" s="218" t="s">
        <v>433</v>
      </c>
      <c r="I27" s="231"/>
      <c r="J27" s="231"/>
    </row>
    <row r="28" spans="1:11" x14ac:dyDescent="0.25">
      <c r="A28" s="23"/>
      <c r="B28" s="23" t="s">
        <v>16</v>
      </c>
      <c r="C28" s="23"/>
      <c r="D28" s="23"/>
      <c r="E28" s="23"/>
      <c r="F28" s="23"/>
      <c r="G28" s="23">
        <f>G4+G18+G19+G20+G21+G24+G25+G26+G27</f>
        <v>100</v>
      </c>
      <c r="H28" s="23"/>
      <c r="I28" s="23"/>
      <c r="J28" s="97">
        <f>J5+J10+J14+J18+J19+J20+J22+J23+J24+J25</f>
        <v>0</v>
      </c>
    </row>
    <row r="30" spans="1:11" ht="30" x14ac:dyDescent="0.25">
      <c r="B30" s="48" t="s">
        <v>431</v>
      </c>
    </row>
  </sheetData>
  <mergeCells count="24">
    <mergeCell ref="A14:A17"/>
    <mergeCell ref="F5:F17"/>
    <mergeCell ref="G5:G8"/>
    <mergeCell ref="A2:J2"/>
    <mergeCell ref="B5:B8"/>
    <mergeCell ref="A5:A8"/>
    <mergeCell ref="C5:C8"/>
    <mergeCell ref="C10:C13"/>
    <mergeCell ref="B10:B13"/>
    <mergeCell ref="A10:A13"/>
    <mergeCell ref="H5:H8"/>
    <mergeCell ref="I5:I8"/>
    <mergeCell ref="J5:J8"/>
    <mergeCell ref="G10:G13"/>
    <mergeCell ref="H10:H13"/>
    <mergeCell ref="I10:I13"/>
    <mergeCell ref="J10:J13"/>
    <mergeCell ref="B9:D9"/>
    <mergeCell ref="G14:G17"/>
    <mergeCell ref="H14:H17"/>
    <mergeCell ref="I14:I17"/>
    <mergeCell ref="J14:J17"/>
    <mergeCell ref="C14:C17"/>
    <mergeCell ref="B14:B17"/>
  </mergeCells>
  <pageMargins left="0.31496062992125984" right="0" top="0.55118110236220474" bottom="0" header="0.31496062992125984" footer="0.31496062992125984"/>
  <pageSetup paperSize="9" scale="51" orientation="portrait" horizontalDpi="4294967294" r:id="rId1"/>
  <ignoredErrors>
    <ignoredError sqref="A4 A5:A9 A11:A13 A18:A20 A22:A23" numberStoredAsText="1"/>
    <ignoredError sqref="A10" twoDigitTextYear="1" numberStoredAsText="1"/>
    <ignoredError sqref="A1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89" zoomScaleNormal="89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M11" sqref="M11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1.28515625" style="12" customWidth="1"/>
    <col min="4" max="4" width="22.5703125" style="12" customWidth="1"/>
    <col min="5" max="5" width="12.5703125" style="12" customWidth="1"/>
    <col min="6" max="6" width="17.140625" style="12" customWidth="1"/>
    <col min="7" max="7" width="11" style="12" customWidth="1"/>
    <col min="8" max="8" width="32" style="12" customWidth="1"/>
    <col min="9" max="9" width="11.5703125" style="12" bestFit="1" customWidth="1"/>
    <col min="10" max="10" width="39.42578125" style="12" customWidth="1"/>
    <col min="11" max="11" width="9.140625" style="24"/>
    <col min="13" max="13" width="20" bestFit="1" customWidth="1"/>
  </cols>
  <sheetData>
    <row r="1" spans="1:10" ht="59.25" customHeight="1" x14ac:dyDescent="0.25">
      <c r="J1" s="8" t="s">
        <v>479</v>
      </c>
    </row>
    <row r="2" spans="1:10" ht="39" customHeight="1" x14ac:dyDescent="0.25">
      <c r="A2" s="286" t="s">
        <v>319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93">
        <v>1</v>
      </c>
      <c r="B4" s="287" t="s">
        <v>8</v>
      </c>
      <c r="C4" s="288"/>
      <c r="D4" s="92"/>
      <c r="E4" s="92">
        <v>100</v>
      </c>
      <c r="F4" s="68"/>
      <c r="G4" s="92">
        <f>G5+G14+G27+G36</f>
        <v>40</v>
      </c>
      <c r="H4" s="73"/>
      <c r="I4" s="95"/>
      <c r="J4" s="92"/>
    </row>
    <row r="5" spans="1:10" ht="23.25" customHeight="1" x14ac:dyDescent="0.25">
      <c r="A5" s="90" t="s">
        <v>21</v>
      </c>
      <c r="B5" s="308" t="s">
        <v>145</v>
      </c>
      <c r="C5" s="309"/>
      <c r="D5" s="92"/>
      <c r="E5" s="92"/>
      <c r="F5" s="275" t="s">
        <v>19</v>
      </c>
      <c r="G5" s="88">
        <f>G6+G10</f>
        <v>7</v>
      </c>
      <c r="H5" s="73"/>
      <c r="I5" s="95"/>
      <c r="J5" s="92"/>
    </row>
    <row r="6" spans="1:10" ht="27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9" t="s">
        <v>416</v>
      </c>
      <c r="I6" s="298"/>
      <c r="J6" s="275"/>
    </row>
    <row r="7" spans="1:10" ht="29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299"/>
      <c r="J7" s="276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299"/>
      <c r="J8" s="276"/>
    </row>
    <row r="9" spans="1:10" ht="38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300"/>
      <c r="J9" s="277"/>
    </row>
    <row r="10" spans="1:10" ht="35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2</v>
      </c>
      <c r="H10" s="278" t="s">
        <v>434</v>
      </c>
      <c r="I10" s="298"/>
      <c r="J10" s="275"/>
    </row>
    <row r="11" spans="1:10" ht="29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8"/>
      <c r="I11" s="299"/>
      <c r="J11" s="276"/>
    </row>
    <row r="12" spans="1:10" ht="24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8"/>
      <c r="I12" s="299"/>
      <c r="J12" s="276"/>
    </row>
    <row r="13" spans="1:10" ht="51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8"/>
      <c r="I13" s="300"/>
      <c r="J13" s="277"/>
    </row>
    <row r="14" spans="1:10" ht="15.75" customHeight="1" x14ac:dyDescent="0.25">
      <c r="A14" s="90" t="s">
        <v>22</v>
      </c>
      <c r="B14" s="305" t="s">
        <v>130</v>
      </c>
      <c r="C14" s="306"/>
      <c r="D14" s="6"/>
      <c r="E14" s="6"/>
      <c r="F14" s="276"/>
      <c r="G14" s="92">
        <f>G15+G19+G23</f>
        <v>13</v>
      </c>
      <c r="H14" s="73"/>
      <c r="I14" s="96"/>
      <c r="J14" s="73"/>
    </row>
    <row r="15" spans="1:10" ht="24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3</v>
      </c>
      <c r="H15" s="294" t="s">
        <v>385</v>
      </c>
      <c r="I15" s="298"/>
      <c r="J15" s="275"/>
    </row>
    <row r="16" spans="1:10" ht="41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94"/>
      <c r="I16" s="299"/>
      <c r="J16" s="276"/>
    </row>
    <row r="17" spans="1:10" ht="28.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94"/>
      <c r="I17" s="299"/>
      <c r="J17" s="276"/>
    </row>
    <row r="18" spans="1:10" ht="42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94"/>
      <c r="I18" s="300"/>
      <c r="J18" s="277"/>
    </row>
    <row r="19" spans="1:10" ht="27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98"/>
      <c r="J19" s="275"/>
    </row>
    <row r="20" spans="1:10" ht="37.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99"/>
      <c r="J20" s="276"/>
    </row>
    <row r="21" spans="1:10" ht="37.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99"/>
      <c r="J21" s="276"/>
    </row>
    <row r="22" spans="1:10" ht="52.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300"/>
      <c r="J22" s="277"/>
    </row>
    <row r="23" spans="1:10" ht="39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79" t="s">
        <v>324</v>
      </c>
      <c r="I23" s="298"/>
      <c r="J23" s="275"/>
    </row>
    <row r="24" spans="1:10" ht="33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79"/>
      <c r="I24" s="299"/>
      <c r="J24" s="276"/>
    </row>
    <row r="25" spans="1:10" ht="20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79"/>
      <c r="I25" s="299"/>
      <c r="J25" s="276"/>
    </row>
    <row r="26" spans="1:10" ht="56.2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79"/>
      <c r="I26" s="300"/>
      <c r="J26" s="277"/>
    </row>
    <row r="27" spans="1:10" ht="23.25" customHeight="1" x14ac:dyDescent="0.25">
      <c r="A27" s="91" t="s">
        <v>23</v>
      </c>
      <c r="B27" s="308" t="s">
        <v>154</v>
      </c>
      <c r="C27" s="309"/>
      <c r="D27" s="6"/>
      <c r="E27" s="6"/>
      <c r="F27" s="276"/>
      <c r="G27" s="92">
        <f>G28+G32</f>
        <v>10</v>
      </c>
      <c r="H27" s="73"/>
      <c r="I27" s="96"/>
      <c r="J27" s="73"/>
    </row>
    <row r="28" spans="1:10" ht="30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439</v>
      </c>
      <c r="I28" s="298"/>
      <c r="J28" s="275"/>
    </row>
    <row r="29" spans="1:10" ht="22.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9"/>
      <c r="I29" s="299"/>
      <c r="J29" s="276"/>
    </row>
    <row r="30" spans="1:10" ht="27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9"/>
      <c r="I30" s="299"/>
      <c r="J30" s="276"/>
    </row>
    <row r="31" spans="1:10" ht="27.7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9"/>
      <c r="I31" s="300"/>
      <c r="J31" s="277"/>
    </row>
    <row r="32" spans="1:10" ht="37.5" customHeight="1" x14ac:dyDescent="0.25">
      <c r="A32" s="301" t="s">
        <v>133</v>
      </c>
      <c r="B32" s="275" t="s">
        <v>125</v>
      </c>
      <c r="C32" s="275" t="s">
        <v>9</v>
      </c>
      <c r="D32" s="6" t="s">
        <v>34</v>
      </c>
      <c r="E32" s="247" t="s">
        <v>138</v>
      </c>
      <c r="F32" s="276"/>
      <c r="G32" s="275">
        <v>5</v>
      </c>
      <c r="H32" s="279" t="s">
        <v>326</v>
      </c>
      <c r="I32" s="298"/>
      <c r="J32" s="275"/>
    </row>
    <row r="33" spans="1:11" ht="41.25" customHeight="1" x14ac:dyDescent="0.25">
      <c r="A33" s="302"/>
      <c r="B33" s="276"/>
      <c r="C33" s="276"/>
      <c r="D33" s="6" t="s">
        <v>35</v>
      </c>
      <c r="E33" s="247" t="s">
        <v>148</v>
      </c>
      <c r="F33" s="276"/>
      <c r="G33" s="276"/>
      <c r="H33" s="279"/>
      <c r="I33" s="299"/>
      <c r="J33" s="276"/>
    </row>
    <row r="34" spans="1:11" ht="35.25" customHeight="1" x14ac:dyDescent="0.25">
      <c r="A34" s="302"/>
      <c r="B34" s="276"/>
      <c r="C34" s="276"/>
      <c r="D34" s="6" t="s">
        <v>36</v>
      </c>
      <c r="E34" s="247" t="s">
        <v>149</v>
      </c>
      <c r="F34" s="276"/>
      <c r="G34" s="276"/>
      <c r="H34" s="279"/>
      <c r="I34" s="299"/>
      <c r="J34" s="276"/>
    </row>
    <row r="35" spans="1:11" ht="42" customHeight="1" x14ac:dyDescent="0.25">
      <c r="A35" s="303"/>
      <c r="B35" s="277"/>
      <c r="C35" s="277"/>
      <c r="D35" s="6" t="s">
        <v>37</v>
      </c>
      <c r="E35" s="247" t="s">
        <v>112</v>
      </c>
      <c r="F35" s="276"/>
      <c r="G35" s="277"/>
      <c r="H35" s="279"/>
      <c r="I35" s="300"/>
      <c r="J35" s="277"/>
    </row>
    <row r="36" spans="1:11" ht="27.75" customHeight="1" x14ac:dyDescent="0.25">
      <c r="A36" s="93" t="s">
        <v>24</v>
      </c>
      <c r="B36" s="308" t="s">
        <v>134</v>
      </c>
      <c r="C36" s="309"/>
      <c r="D36" s="6"/>
      <c r="E36" s="6"/>
      <c r="F36" s="276"/>
      <c r="G36" s="92">
        <f>G37+G41</f>
        <v>10</v>
      </c>
      <c r="H36" s="73"/>
      <c r="I36" s="96"/>
      <c r="J36" s="73"/>
    </row>
    <row r="37" spans="1:11" ht="30.75" customHeight="1" x14ac:dyDescent="0.25">
      <c r="A37" s="304" t="s">
        <v>135</v>
      </c>
      <c r="B37" s="279" t="s">
        <v>137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98"/>
      <c r="J37" s="275"/>
    </row>
    <row r="38" spans="1:11" ht="28.5" customHeight="1" x14ac:dyDescent="0.25">
      <c r="A38" s="304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99"/>
      <c r="J38" s="276"/>
    </row>
    <row r="39" spans="1:11" ht="27" customHeight="1" x14ac:dyDescent="0.25">
      <c r="A39" s="304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99"/>
      <c r="J39" s="276"/>
    </row>
    <row r="40" spans="1:11" ht="20.25" customHeight="1" x14ac:dyDescent="0.25">
      <c r="A40" s="304"/>
      <c r="B40" s="279"/>
      <c r="C40" s="279"/>
      <c r="D40" s="6" t="s">
        <v>37</v>
      </c>
      <c r="E40" s="236" t="s">
        <v>41</v>
      </c>
      <c r="F40" s="276"/>
      <c r="G40" s="279"/>
      <c r="H40" s="279"/>
      <c r="I40" s="300"/>
      <c r="J40" s="277"/>
    </row>
    <row r="41" spans="1:11" ht="31.5" customHeight="1" x14ac:dyDescent="0.25">
      <c r="A41" s="301" t="s">
        <v>136</v>
      </c>
      <c r="B41" s="279" t="s">
        <v>126</v>
      </c>
      <c r="C41" s="279" t="s">
        <v>9</v>
      </c>
      <c r="D41" s="6" t="s">
        <v>34</v>
      </c>
      <c r="E41" s="236" t="s">
        <v>146</v>
      </c>
      <c r="F41" s="276"/>
      <c r="G41" s="279">
        <v>5</v>
      </c>
      <c r="H41" s="279" t="s">
        <v>419</v>
      </c>
      <c r="I41" s="298"/>
      <c r="J41" s="275"/>
    </row>
    <row r="42" spans="1:11" ht="27.75" customHeight="1" x14ac:dyDescent="0.25">
      <c r="A42" s="302"/>
      <c r="B42" s="279"/>
      <c r="C42" s="279"/>
      <c r="D42" s="6" t="s">
        <v>35</v>
      </c>
      <c r="E42" s="236" t="s">
        <v>39</v>
      </c>
      <c r="F42" s="276"/>
      <c r="G42" s="279"/>
      <c r="H42" s="279"/>
      <c r="I42" s="299"/>
      <c r="J42" s="276"/>
    </row>
    <row r="43" spans="1:11" ht="24.75" customHeight="1" x14ac:dyDescent="0.25">
      <c r="A43" s="302"/>
      <c r="B43" s="279"/>
      <c r="C43" s="279"/>
      <c r="D43" s="6" t="s">
        <v>36</v>
      </c>
      <c r="E43" s="236" t="s">
        <v>147</v>
      </c>
      <c r="F43" s="276"/>
      <c r="G43" s="279"/>
      <c r="H43" s="279"/>
      <c r="I43" s="299"/>
      <c r="J43" s="276"/>
    </row>
    <row r="44" spans="1:11" ht="18.75" customHeight="1" x14ac:dyDescent="0.25">
      <c r="A44" s="303"/>
      <c r="B44" s="279"/>
      <c r="C44" s="279"/>
      <c r="D44" s="6" t="s">
        <v>37</v>
      </c>
      <c r="E44" s="236" t="s">
        <v>41</v>
      </c>
      <c r="F44" s="277"/>
      <c r="G44" s="279"/>
      <c r="H44" s="279"/>
      <c r="I44" s="300"/>
      <c r="J44" s="277"/>
    </row>
    <row r="45" spans="1:11" ht="150.75" customHeight="1" x14ac:dyDescent="0.25">
      <c r="A45" s="93" t="s">
        <v>25</v>
      </c>
      <c r="B45" s="92" t="s">
        <v>10</v>
      </c>
      <c r="C45" s="92" t="s">
        <v>9</v>
      </c>
      <c r="D45" s="92" t="s">
        <v>65</v>
      </c>
      <c r="E45" s="92" t="s">
        <v>138</v>
      </c>
      <c r="F45" s="92" t="s">
        <v>20</v>
      </c>
      <c r="G45" s="92">
        <v>10</v>
      </c>
      <c r="H45" s="76" t="s">
        <v>325</v>
      </c>
      <c r="I45" s="95"/>
      <c r="J45" s="92"/>
    </row>
    <row r="46" spans="1:11" s="19" customFormat="1" ht="84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437</v>
      </c>
      <c r="I46" s="229"/>
      <c r="J46" s="222"/>
      <c r="K46" s="237"/>
    </row>
    <row r="47" spans="1:11" s="19" customFormat="1" ht="72.75" customHeight="1" x14ac:dyDescent="0.25">
      <c r="A47" s="264" t="s">
        <v>27</v>
      </c>
      <c r="B47" s="262" t="s">
        <v>469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265"/>
      <c r="I47" s="96"/>
      <c r="J47" s="73"/>
      <c r="K47" s="237"/>
    </row>
    <row r="48" spans="1:11" ht="16.5" customHeight="1" x14ac:dyDescent="0.25">
      <c r="A48" s="301" t="s">
        <v>28</v>
      </c>
      <c r="B48" s="275" t="s">
        <v>471</v>
      </c>
      <c r="C48" s="275" t="s">
        <v>13</v>
      </c>
      <c r="D48" s="6" t="s">
        <v>34</v>
      </c>
      <c r="E48" s="6" t="s">
        <v>141</v>
      </c>
      <c r="F48" s="275" t="s">
        <v>15</v>
      </c>
      <c r="G48" s="275">
        <v>5</v>
      </c>
      <c r="H48" s="279" t="s">
        <v>472</v>
      </c>
      <c r="I48" s="298"/>
      <c r="J48" s="275"/>
    </row>
    <row r="49" spans="1:10" ht="16.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79"/>
      <c r="I49" s="299"/>
      <c r="J49" s="276"/>
    </row>
    <row r="50" spans="1:10" ht="16.5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79"/>
      <c r="I50" s="299"/>
      <c r="J50" s="276"/>
    </row>
    <row r="51" spans="1:10" ht="138.75" customHeight="1" x14ac:dyDescent="0.25">
      <c r="A51" s="303"/>
      <c r="B51" s="277"/>
      <c r="C51" s="277"/>
      <c r="D51" s="6" t="s">
        <v>37</v>
      </c>
      <c r="E51" s="6" t="s">
        <v>144</v>
      </c>
      <c r="F51" s="276"/>
      <c r="G51" s="277"/>
      <c r="H51" s="279"/>
      <c r="I51" s="300"/>
      <c r="J51" s="277"/>
    </row>
    <row r="52" spans="1:10" ht="18.75" customHeight="1" x14ac:dyDescent="0.25">
      <c r="A52" s="301" t="s">
        <v>29</v>
      </c>
      <c r="B52" s="275" t="s">
        <v>403</v>
      </c>
      <c r="C52" s="275" t="s">
        <v>13</v>
      </c>
      <c r="D52" s="6" t="s">
        <v>34</v>
      </c>
      <c r="E52" s="6" t="s">
        <v>141</v>
      </c>
      <c r="F52" s="276"/>
      <c r="G52" s="275">
        <v>5</v>
      </c>
      <c r="H52" s="294" t="s">
        <v>401</v>
      </c>
      <c r="I52" s="298"/>
      <c r="J52" s="275"/>
    </row>
    <row r="53" spans="1:10" ht="17.25" customHeight="1" x14ac:dyDescent="0.25">
      <c r="A53" s="302"/>
      <c r="B53" s="276"/>
      <c r="C53" s="276"/>
      <c r="D53" s="6" t="s">
        <v>35</v>
      </c>
      <c r="E53" s="6" t="s">
        <v>142</v>
      </c>
      <c r="F53" s="276"/>
      <c r="G53" s="276"/>
      <c r="H53" s="294"/>
      <c r="I53" s="299"/>
      <c r="J53" s="276"/>
    </row>
    <row r="54" spans="1:10" ht="16.5" customHeight="1" x14ac:dyDescent="0.25">
      <c r="A54" s="302"/>
      <c r="B54" s="276"/>
      <c r="C54" s="276"/>
      <c r="D54" s="6" t="s">
        <v>36</v>
      </c>
      <c r="E54" s="6" t="s">
        <v>143</v>
      </c>
      <c r="F54" s="276"/>
      <c r="G54" s="276"/>
      <c r="H54" s="294"/>
      <c r="I54" s="299"/>
      <c r="J54" s="276"/>
    </row>
    <row r="55" spans="1:10" ht="125.25" customHeight="1" x14ac:dyDescent="0.25">
      <c r="A55" s="303"/>
      <c r="B55" s="277"/>
      <c r="C55" s="277"/>
      <c r="D55" s="6" t="s">
        <v>37</v>
      </c>
      <c r="E55" s="6" t="s">
        <v>144</v>
      </c>
      <c r="F55" s="277"/>
      <c r="G55" s="277"/>
      <c r="H55" s="294"/>
      <c r="I55" s="300"/>
      <c r="J55" s="277"/>
    </row>
    <row r="56" spans="1:10" ht="138" customHeight="1" x14ac:dyDescent="0.25">
      <c r="A56" s="93" t="s">
        <v>30</v>
      </c>
      <c r="B56" s="210" t="s">
        <v>425</v>
      </c>
      <c r="C56" s="92" t="s">
        <v>9</v>
      </c>
      <c r="D56" s="92" t="s">
        <v>65</v>
      </c>
      <c r="E56" s="210" t="s">
        <v>424</v>
      </c>
      <c r="F56" s="92" t="s">
        <v>15</v>
      </c>
      <c r="G56" s="92">
        <v>10</v>
      </c>
      <c r="H56" s="210" t="s">
        <v>426</v>
      </c>
      <c r="I56" s="135"/>
      <c r="J56" s="126"/>
    </row>
    <row r="57" spans="1:10" ht="140.25" customHeight="1" x14ac:dyDescent="0.25">
      <c r="A57" s="93" t="s">
        <v>31</v>
      </c>
      <c r="B57" s="92" t="s">
        <v>388</v>
      </c>
      <c r="C57" s="92" t="s">
        <v>9</v>
      </c>
      <c r="D57" s="92" t="s">
        <v>65</v>
      </c>
      <c r="E57" s="92">
        <v>20</v>
      </c>
      <c r="F57" s="92" t="s">
        <v>15</v>
      </c>
      <c r="G57" s="92">
        <v>10</v>
      </c>
      <c r="H57" s="88" t="s">
        <v>387</v>
      </c>
      <c r="I57" s="135"/>
      <c r="J57" s="126"/>
    </row>
    <row r="58" spans="1:10" ht="66.75" customHeight="1" x14ac:dyDescent="0.25">
      <c r="A58" s="93" t="s">
        <v>66</v>
      </c>
      <c r="B58" s="92" t="s">
        <v>50</v>
      </c>
      <c r="C58" s="92" t="s">
        <v>14</v>
      </c>
      <c r="D58" s="92" t="s">
        <v>65</v>
      </c>
      <c r="E58" s="92">
        <v>0</v>
      </c>
      <c r="F58" s="211" t="s">
        <v>15</v>
      </c>
      <c r="G58" s="92">
        <v>5</v>
      </c>
      <c r="H58" s="211" t="s">
        <v>159</v>
      </c>
      <c r="I58" s="95"/>
      <c r="J58" s="92"/>
    </row>
    <row r="59" spans="1:10" ht="219.75" customHeight="1" x14ac:dyDescent="0.25">
      <c r="A59" s="78">
        <v>8</v>
      </c>
      <c r="B59" s="210" t="s">
        <v>427</v>
      </c>
      <c r="C59" s="210" t="s">
        <v>114</v>
      </c>
      <c r="D59" s="210" t="s">
        <v>428</v>
      </c>
      <c r="E59" s="210" t="s">
        <v>448</v>
      </c>
      <c r="F59" s="210" t="s">
        <v>429</v>
      </c>
      <c r="G59" s="210">
        <v>3</v>
      </c>
      <c r="H59" s="210" t="s">
        <v>430</v>
      </c>
      <c r="I59" s="215"/>
      <c r="J59" s="210"/>
    </row>
    <row r="60" spans="1:10" ht="132.75" customHeight="1" x14ac:dyDescent="0.25">
      <c r="A60" s="78">
        <v>9</v>
      </c>
      <c r="B60" s="210" t="s">
        <v>432</v>
      </c>
      <c r="C60" s="210" t="s">
        <v>13</v>
      </c>
      <c r="D60" s="210" t="s">
        <v>428</v>
      </c>
      <c r="E60" s="79">
        <v>1</v>
      </c>
      <c r="F60" s="210" t="s">
        <v>15</v>
      </c>
      <c r="G60" s="210">
        <v>2</v>
      </c>
      <c r="H60" s="212" t="s">
        <v>433</v>
      </c>
      <c r="I60" s="215"/>
      <c r="J60" s="210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97"/>
      <c r="J61" s="97">
        <f>J6+J10+J15+J19+J23+J28+J32+J37+J41+J45+J46+J48+J52+J56+J57+J58+J59+J60</f>
        <v>0</v>
      </c>
    </row>
    <row r="63" spans="1:10" ht="30" x14ac:dyDescent="0.25">
      <c r="B63" s="48" t="s">
        <v>431</v>
      </c>
    </row>
  </sheetData>
  <mergeCells count="85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J19:J22"/>
    <mergeCell ref="H15:H18"/>
    <mergeCell ref="J23:J26"/>
    <mergeCell ref="B27:C27"/>
    <mergeCell ref="I28:I31"/>
    <mergeCell ref="J28:J31"/>
    <mergeCell ref="I23:I26"/>
    <mergeCell ref="A23:A26"/>
    <mergeCell ref="B23:B26"/>
    <mergeCell ref="C23:C26"/>
    <mergeCell ref="G23:G26"/>
    <mergeCell ref="H23:H26"/>
    <mergeCell ref="A28:A31"/>
    <mergeCell ref="B28:B31"/>
    <mergeCell ref="C28:C31"/>
    <mergeCell ref="G28:G31"/>
    <mergeCell ref="H28:H31"/>
    <mergeCell ref="B52:B55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J52:J55"/>
    <mergeCell ref="F48:F55"/>
    <mergeCell ref="J41:J44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H48:H51"/>
    <mergeCell ref="H52:H55"/>
    <mergeCell ref="C52:C55"/>
    <mergeCell ref="G52:G55"/>
    <mergeCell ref="I52:I55"/>
  </mergeCells>
  <pageMargins left="0.23622047244094491" right="0.23622047244094491" top="0.35433070866141736" bottom="0.15748031496062992" header="0.31496062992125984" footer="0.31496062992125984"/>
  <pageSetup paperSize="9" scale="52" fitToHeight="2" orientation="portrait" horizontalDpi="4294967294" r:id="rId1"/>
  <ignoredErrors>
    <ignoredError sqref="A15 A19 A23 A28 A32 A37:A44" twoDigitTextYear="1"/>
    <ignoredError sqref="A5 A11:A14 A7:A9 A27 A36 A46:A51 A52:A57 A58" numberStoredAsText="1"/>
    <ignoredError sqref="A10 A6 A45" twoDigitTextYear="1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4.140625" style="1" customWidth="1"/>
    <col min="2" max="2" width="27.85546875" style="1" customWidth="1"/>
    <col min="3" max="3" width="10.5703125" style="1" customWidth="1"/>
    <col min="4" max="4" width="21.85546875" style="1" bestFit="1" customWidth="1"/>
    <col min="5" max="5" width="9.7109375" style="1" bestFit="1" customWidth="1"/>
    <col min="6" max="6" width="17.5703125" style="1" customWidth="1"/>
    <col min="7" max="7" width="10.5703125" style="1" bestFit="1" customWidth="1"/>
    <col min="8" max="8" width="36.140625" style="1" customWidth="1"/>
    <col min="9" max="9" width="7.5703125" style="1" customWidth="1"/>
    <col min="10" max="10" width="39.85546875" style="1" customWidth="1"/>
    <col min="11" max="11" width="23" customWidth="1"/>
  </cols>
  <sheetData>
    <row r="1" spans="1:11" ht="63" customHeight="1" x14ac:dyDescent="0.25">
      <c r="J1" s="8" t="s">
        <v>265</v>
      </c>
    </row>
    <row r="2" spans="1:11" ht="29.25" customHeight="1" x14ac:dyDescent="0.25">
      <c r="A2" s="327" t="s">
        <v>288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1" ht="73.5" customHeight="1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20.25" customHeight="1" x14ac:dyDescent="0.25">
      <c r="A4" s="69" t="s">
        <v>116</v>
      </c>
      <c r="B4" s="287" t="s">
        <v>405</v>
      </c>
      <c r="C4" s="359"/>
      <c r="D4" s="288"/>
      <c r="E4" s="28"/>
      <c r="F4" s="62"/>
      <c r="G4" s="62">
        <v>40</v>
      </c>
      <c r="H4" s="62"/>
      <c r="I4" s="28"/>
      <c r="J4" s="51"/>
    </row>
    <row r="5" spans="1:11" ht="29.2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40</v>
      </c>
      <c r="H5" s="275" t="s">
        <v>381</v>
      </c>
      <c r="I5" s="283"/>
      <c r="J5" s="275"/>
      <c r="K5" s="146"/>
    </row>
    <row r="6" spans="1:11" ht="25.5" customHeight="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284"/>
      <c r="J6" s="276"/>
    </row>
    <row r="7" spans="1:11" ht="32.25" customHeight="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284"/>
      <c r="J7" s="276"/>
    </row>
    <row r="8" spans="1:1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285"/>
      <c r="J8" s="277"/>
    </row>
    <row r="9" spans="1:11" ht="90" x14ac:dyDescent="0.25">
      <c r="A9" s="36">
        <v>2</v>
      </c>
      <c r="B9" s="28" t="s">
        <v>109</v>
      </c>
      <c r="C9" s="28" t="s">
        <v>9</v>
      </c>
      <c r="D9" s="36" t="s">
        <v>65</v>
      </c>
      <c r="E9" s="172" t="s">
        <v>112</v>
      </c>
      <c r="F9" s="28" t="s">
        <v>216</v>
      </c>
      <c r="G9" s="36">
        <v>10</v>
      </c>
      <c r="H9" s="28" t="s">
        <v>461</v>
      </c>
      <c r="I9" s="116"/>
      <c r="J9" s="36"/>
      <c r="K9" s="138"/>
    </row>
    <row r="10" spans="1:11" ht="75" x14ac:dyDescent="0.25">
      <c r="A10" s="36">
        <v>3</v>
      </c>
      <c r="B10" s="28" t="s">
        <v>110</v>
      </c>
      <c r="C10" s="28" t="s">
        <v>9</v>
      </c>
      <c r="D10" s="36" t="s">
        <v>65</v>
      </c>
      <c r="E10" s="172" t="s">
        <v>112</v>
      </c>
      <c r="F10" s="28" t="s">
        <v>216</v>
      </c>
      <c r="G10" s="36">
        <v>10</v>
      </c>
      <c r="H10" s="28" t="s">
        <v>466</v>
      </c>
      <c r="I10" s="116"/>
      <c r="J10" s="23"/>
    </row>
    <row r="11" spans="1:11" ht="84" customHeight="1" x14ac:dyDescent="0.25">
      <c r="A11" s="36">
        <v>4</v>
      </c>
      <c r="B11" s="28" t="s">
        <v>209</v>
      </c>
      <c r="C11" s="28" t="s">
        <v>88</v>
      </c>
      <c r="D11" s="36" t="s">
        <v>65</v>
      </c>
      <c r="E11" s="36">
        <v>30</v>
      </c>
      <c r="F11" s="28" t="s">
        <v>216</v>
      </c>
      <c r="G11" s="36">
        <v>10</v>
      </c>
      <c r="H11" s="28" t="s">
        <v>191</v>
      </c>
      <c r="I11" s="36"/>
      <c r="J11" s="23"/>
    </row>
    <row r="12" spans="1:11" ht="119.25" customHeight="1" x14ac:dyDescent="0.25">
      <c r="A12" s="172">
        <v>5</v>
      </c>
      <c r="B12" s="168" t="s">
        <v>87</v>
      </c>
      <c r="C12" s="168" t="s">
        <v>9</v>
      </c>
      <c r="D12" s="23" t="s">
        <v>65</v>
      </c>
      <c r="E12" s="23">
        <v>50</v>
      </c>
      <c r="F12" s="184" t="s">
        <v>210</v>
      </c>
      <c r="G12" s="23">
        <v>10</v>
      </c>
      <c r="H12" s="168" t="s">
        <v>211</v>
      </c>
      <c r="I12" s="172"/>
      <c r="J12" s="23"/>
    </row>
    <row r="13" spans="1:11" ht="34.5" customHeight="1" x14ac:dyDescent="0.25">
      <c r="A13" s="172">
        <v>6</v>
      </c>
      <c r="B13" s="170" t="s">
        <v>396</v>
      </c>
      <c r="C13" s="170"/>
      <c r="D13" s="172"/>
      <c r="E13" s="172"/>
      <c r="F13" s="170"/>
      <c r="G13" s="172">
        <f>G14+G15</f>
        <v>10</v>
      </c>
      <c r="H13" s="170"/>
      <c r="I13" s="172"/>
      <c r="J13" s="23"/>
    </row>
    <row r="14" spans="1:11" ht="135" customHeight="1" x14ac:dyDescent="0.25">
      <c r="A14" s="72" t="s">
        <v>153</v>
      </c>
      <c r="B14" s="170" t="s">
        <v>406</v>
      </c>
      <c r="C14" s="170" t="s">
        <v>9</v>
      </c>
      <c r="D14" s="172" t="s">
        <v>65</v>
      </c>
      <c r="E14" s="172">
        <v>70</v>
      </c>
      <c r="F14" s="192" t="s">
        <v>217</v>
      </c>
      <c r="G14" s="172">
        <v>5</v>
      </c>
      <c r="H14" s="170" t="s">
        <v>212</v>
      </c>
      <c r="I14" s="172"/>
      <c r="J14" s="23"/>
    </row>
    <row r="15" spans="1:11" ht="123.75" customHeight="1" x14ac:dyDescent="0.25">
      <c r="A15" s="72" t="s">
        <v>178</v>
      </c>
      <c r="B15" s="170" t="s">
        <v>407</v>
      </c>
      <c r="C15" s="170" t="s">
        <v>9</v>
      </c>
      <c r="D15" s="172" t="s">
        <v>65</v>
      </c>
      <c r="E15" s="172">
        <v>30</v>
      </c>
      <c r="F15" s="192" t="s">
        <v>217</v>
      </c>
      <c r="G15" s="172">
        <v>5</v>
      </c>
      <c r="H15" s="170" t="s">
        <v>213</v>
      </c>
      <c r="I15" s="172"/>
      <c r="J15" s="23"/>
    </row>
    <row r="16" spans="1:11" ht="72" customHeight="1" x14ac:dyDescent="0.25">
      <c r="A16" s="36">
        <v>7</v>
      </c>
      <c r="B16" s="28" t="s">
        <v>50</v>
      </c>
      <c r="C16" s="28" t="s">
        <v>14</v>
      </c>
      <c r="D16" s="36" t="s">
        <v>65</v>
      </c>
      <c r="E16" s="28">
        <v>0</v>
      </c>
      <c r="F16" s="62" t="s">
        <v>15</v>
      </c>
      <c r="G16" s="36">
        <v>5</v>
      </c>
      <c r="H16" s="28" t="s">
        <v>159</v>
      </c>
      <c r="I16" s="36"/>
      <c r="J16" s="23"/>
    </row>
    <row r="17" spans="1:10" ht="210" x14ac:dyDescent="0.25">
      <c r="A17" s="231">
        <v>8</v>
      </c>
      <c r="B17" s="222" t="s">
        <v>427</v>
      </c>
      <c r="C17" s="222" t="s">
        <v>114</v>
      </c>
      <c r="D17" s="222" t="s">
        <v>428</v>
      </c>
      <c r="E17" s="222" t="s">
        <v>448</v>
      </c>
      <c r="F17" s="222" t="s">
        <v>429</v>
      </c>
      <c r="G17" s="222">
        <v>3</v>
      </c>
      <c r="H17" s="222" t="s">
        <v>430</v>
      </c>
      <c r="I17" s="231"/>
      <c r="J17" s="23"/>
    </row>
    <row r="18" spans="1:10" ht="120" x14ac:dyDescent="0.25">
      <c r="A18" s="231">
        <v>9</v>
      </c>
      <c r="B18" s="222" t="s">
        <v>432</v>
      </c>
      <c r="C18" s="222" t="s">
        <v>13</v>
      </c>
      <c r="D18" s="222" t="s">
        <v>428</v>
      </c>
      <c r="E18" s="79">
        <v>1</v>
      </c>
      <c r="F18" s="222" t="s">
        <v>15</v>
      </c>
      <c r="G18" s="222">
        <v>2</v>
      </c>
      <c r="H18" s="218" t="s">
        <v>433</v>
      </c>
      <c r="I18" s="231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G4+G9+G10+G11+G12+G13+G16+G17+G18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431</v>
      </c>
    </row>
  </sheetData>
  <mergeCells count="10">
    <mergeCell ref="A2:J2"/>
    <mergeCell ref="H5:H8"/>
    <mergeCell ref="I5:I8"/>
    <mergeCell ref="J5:J8"/>
    <mergeCell ref="B4:D4"/>
    <mergeCell ref="A5:A8"/>
    <mergeCell ref="B5:B8"/>
    <mergeCell ref="C5:C8"/>
    <mergeCell ref="F5:F8"/>
    <mergeCell ref="G5:G8"/>
  </mergeCells>
  <pageMargins left="0.31496062992125984" right="0.31496062992125984" top="0" bottom="0.74803149606299213" header="0.31496062992125984" footer="0.31496062992125984"/>
  <pageSetup paperSize="9" scale="52" orientation="portrait" horizontalDpi="4294967293" verticalDpi="0" r:id="rId1"/>
  <ignoredErrors>
    <ignoredError sqref="A4:A8 A14:A15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.28515625" style="27" customWidth="1"/>
    <col min="2" max="2" width="42.7109375" style="12" customWidth="1"/>
    <col min="3" max="3" width="10.5703125" style="12" bestFit="1" customWidth="1"/>
    <col min="4" max="4" width="14.7109375" style="12" bestFit="1" customWidth="1"/>
    <col min="5" max="5" width="9.7109375" style="12" bestFit="1" customWidth="1"/>
    <col min="6" max="6" width="17.85546875" style="12" customWidth="1"/>
    <col min="7" max="7" width="12" style="12" customWidth="1"/>
    <col min="8" max="8" width="33.85546875" style="12" customWidth="1"/>
    <col min="9" max="9" width="8.7109375" style="12" customWidth="1"/>
    <col min="10" max="10" width="29.42578125" style="12" customWidth="1"/>
    <col min="11" max="11" width="16.28515625" customWidth="1"/>
  </cols>
  <sheetData>
    <row r="1" spans="1:11" ht="90" x14ac:dyDescent="0.25">
      <c r="J1" s="8" t="s">
        <v>266</v>
      </c>
    </row>
    <row r="2" spans="1:11" ht="30" customHeight="1" x14ac:dyDescent="0.25">
      <c r="A2" s="327" t="s">
        <v>287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1" ht="45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1" ht="27.75" customHeight="1" x14ac:dyDescent="0.25">
      <c r="A4" s="72">
        <v>1</v>
      </c>
      <c r="B4" s="287" t="s">
        <v>414</v>
      </c>
      <c r="C4" s="359"/>
      <c r="D4" s="288"/>
      <c r="E4" s="36"/>
      <c r="F4" s="275" t="s">
        <v>15</v>
      </c>
      <c r="G4" s="36">
        <v>40</v>
      </c>
      <c r="H4" s="36"/>
      <c r="I4" s="23"/>
      <c r="J4" s="23"/>
    </row>
    <row r="5" spans="1:11" ht="120" x14ac:dyDescent="0.25">
      <c r="A5" s="65" t="s">
        <v>21</v>
      </c>
      <c r="B5" s="62" t="s">
        <v>90</v>
      </c>
      <c r="C5" s="62" t="s">
        <v>9</v>
      </c>
      <c r="D5" s="6" t="s">
        <v>65</v>
      </c>
      <c r="E5" s="6" t="s">
        <v>112</v>
      </c>
      <c r="F5" s="276"/>
      <c r="G5" s="86">
        <v>20</v>
      </c>
      <c r="H5" s="28" t="s">
        <v>382</v>
      </c>
      <c r="I5" s="97"/>
      <c r="J5" s="23"/>
    </row>
    <row r="6" spans="1:11" ht="120" x14ac:dyDescent="0.25">
      <c r="A6" s="65" t="s">
        <v>22</v>
      </c>
      <c r="B6" s="62" t="s">
        <v>91</v>
      </c>
      <c r="C6" s="62" t="s">
        <v>9</v>
      </c>
      <c r="D6" s="6" t="s">
        <v>65</v>
      </c>
      <c r="E6" s="6" t="s">
        <v>112</v>
      </c>
      <c r="F6" s="277"/>
      <c r="G6" s="86">
        <v>20</v>
      </c>
      <c r="H6" s="28" t="s">
        <v>382</v>
      </c>
      <c r="I6" s="154"/>
      <c r="J6" s="154"/>
      <c r="K6" s="139"/>
    </row>
    <row r="7" spans="1:11" ht="130.5" customHeight="1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235</v>
      </c>
      <c r="G7" s="36">
        <v>10</v>
      </c>
      <c r="H7" s="28" t="s">
        <v>236</v>
      </c>
      <c r="I7" s="23"/>
      <c r="J7" s="23"/>
      <c r="K7" s="139"/>
    </row>
    <row r="8" spans="1:11" ht="15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235</v>
      </c>
      <c r="G8" s="36">
        <v>10</v>
      </c>
      <c r="H8" s="28" t="s">
        <v>237</v>
      </c>
      <c r="I8" s="23"/>
      <c r="J8" s="23"/>
      <c r="K8" s="139"/>
    </row>
    <row r="9" spans="1:11" ht="105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235</v>
      </c>
      <c r="G9" s="36">
        <v>10</v>
      </c>
      <c r="H9" s="28" t="s">
        <v>238</v>
      </c>
      <c r="I9" s="23"/>
      <c r="J9" s="23"/>
    </row>
    <row r="10" spans="1:11" ht="195" x14ac:dyDescent="0.25">
      <c r="A10" s="72" t="s">
        <v>30</v>
      </c>
      <c r="B10" s="28" t="s">
        <v>239</v>
      </c>
      <c r="C10" s="28" t="s">
        <v>96</v>
      </c>
      <c r="D10" s="36" t="s">
        <v>115</v>
      </c>
      <c r="E10" s="36">
        <v>0</v>
      </c>
      <c r="F10" s="28" t="s">
        <v>235</v>
      </c>
      <c r="G10" s="36">
        <v>20</v>
      </c>
      <c r="H10" s="28" t="s">
        <v>240</v>
      </c>
      <c r="I10" s="23"/>
      <c r="J10" s="23"/>
    </row>
    <row r="11" spans="1:11" ht="90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</row>
    <row r="12" spans="1:11" x14ac:dyDescent="0.25">
      <c r="A12" s="22"/>
      <c r="B12" s="23" t="s">
        <v>16</v>
      </c>
      <c r="C12" s="23"/>
      <c r="D12" s="23"/>
      <c r="E12" s="23"/>
      <c r="F12" s="23"/>
      <c r="G12" s="23">
        <f>G11+G10+G9+G8+G7+G4</f>
        <v>100</v>
      </c>
      <c r="H12" s="23"/>
      <c r="I12" s="23"/>
      <c r="J12" s="97">
        <f>J5+J6+J7+J8+J9+J10+J11</f>
        <v>0</v>
      </c>
    </row>
    <row r="13" spans="1:11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" top="0.15748031496062992" bottom="0.15748031496062992" header="0.31496062992125984" footer="0.31496062992125984"/>
  <pageSetup paperSize="9" scale="52" orientation="landscape" horizontalDpi="4294967293" verticalDpi="0" r:id="rId1"/>
  <ignoredErrors>
    <ignoredError sqref="A5:A7 A8:A11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" style="1" customWidth="1"/>
    <col min="2" max="2" width="45.14062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.28515625" style="1" customWidth="1"/>
    <col min="7" max="7" width="10.5703125" style="1" bestFit="1" customWidth="1"/>
    <col min="8" max="8" width="40.85546875" style="1" customWidth="1"/>
    <col min="9" max="9" width="8.5703125" style="1" customWidth="1"/>
    <col min="10" max="10" width="39.140625" style="1" customWidth="1"/>
    <col min="11" max="11" width="14.85546875" style="1" customWidth="1"/>
  </cols>
  <sheetData>
    <row r="1" spans="1:11" ht="75" x14ac:dyDescent="0.25">
      <c r="J1" s="8" t="s">
        <v>267</v>
      </c>
    </row>
    <row r="2" spans="1:11" ht="35.25" customHeight="1" x14ac:dyDescent="0.25">
      <c r="A2" s="327" t="s">
        <v>286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 ht="60" customHeight="1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  <c r="K3"/>
    </row>
    <row r="4" spans="1:11" ht="32.25" customHeight="1" x14ac:dyDescent="0.25">
      <c r="A4" s="72">
        <v>1</v>
      </c>
      <c r="B4" s="287" t="s">
        <v>89</v>
      </c>
      <c r="C4" s="359"/>
      <c r="D4" s="288"/>
      <c r="E4" s="36"/>
      <c r="F4" s="275" t="s">
        <v>15</v>
      </c>
      <c r="G4" s="36">
        <v>40</v>
      </c>
      <c r="H4" s="36"/>
      <c r="I4" s="23"/>
      <c r="J4" s="23"/>
      <c r="K4"/>
    </row>
    <row r="5" spans="1:11" ht="90" x14ac:dyDescent="0.25">
      <c r="A5" s="65" t="s">
        <v>21</v>
      </c>
      <c r="B5" s="62" t="s">
        <v>90</v>
      </c>
      <c r="C5" s="62" t="s">
        <v>9</v>
      </c>
      <c r="D5" s="124" t="s">
        <v>65</v>
      </c>
      <c r="E5" s="6" t="s">
        <v>112</v>
      </c>
      <c r="F5" s="276"/>
      <c r="G5" s="86">
        <v>20</v>
      </c>
      <c r="H5" s="28" t="s">
        <v>382</v>
      </c>
      <c r="I5" s="154"/>
      <c r="J5" s="154"/>
      <c r="K5" s="375"/>
    </row>
    <row r="6" spans="1:11" ht="90" x14ac:dyDescent="0.25">
      <c r="A6" s="65" t="s">
        <v>22</v>
      </c>
      <c r="B6" s="62" t="s">
        <v>91</v>
      </c>
      <c r="C6" s="62" t="s">
        <v>9</v>
      </c>
      <c r="D6" s="124" t="s">
        <v>65</v>
      </c>
      <c r="E6" s="6" t="s">
        <v>112</v>
      </c>
      <c r="F6" s="277"/>
      <c r="G6" s="86">
        <v>20</v>
      </c>
      <c r="H6" s="28" t="s">
        <v>382</v>
      </c>
      <c r="I6" s="154"/>
      <c r="J6" s="154"/>
      <c r="K6" s="375"/>
    </row>
    <row r="7" spans="1:11" ht="120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241</v>
      </c>
      <c r="G7" s="36">
        <v>10</v>
      </c>
      <c r="H7" s="28" t="s">
        <v>236</v>
      </c>
      <c r="I7" s="23"/>
      <c r="J7" s="23"/>
      <c r="K7" s="138"/>
    </row>
    <row r="8" spans="1:11" ht="12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241</v>
      </c>
      <c r="G8" s="36">
        <v>10</v>
      </c>
      <c r="H8" s="28" t="s">
        <v>237</v>
      </c>
      <c r="I8" s="23"/>
      <c r="J8" s="23"/>
      <c r="K8"/>
    </row>
    <row r="9" spans="1:11" ht="90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241</v>
      </c>
      <c r="G9" s="36">
        <v>10</v>
      </c>
      <c r="H9" s="28" t="s">
        <v>238</v>
      </c>
      <c r="I9" s="23"/>
      <c r="J9" s="23"/>
      <c r="K9"/>
    </row>
    <row r="10" spans="1:11" ht="135" x14ac:dyDescent="0.25">
      <c r="A10" s="72" t="s">
        <v>30</v>
      </c>
      <c r="B10" s="28" t="s">
        <v>95</v>
      </c>
      <c r="C10" s="28" t="s">
        <v>96</v>
      </c>
      <c r="D10" s="36" t="s">
        <v>115</v>
      </c>
      <c r="E10" s="36">
        <v>0</v>
      </c>
      <c r="F10" s="28" t="s">
        <v>241</v>
      </c>
      <c r="G10" s="36">
        <v>20</v>
      </c>
      <c r="H10" s="28" t="s">
        <v>242</v>
      </c>
      <c r="I10" s="23"/>
      <c r="J10" s="23"/>
      <c r="K10" s="146"/>
    </row>
    <row r="11" spans="1:11" ht="75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  <c r="K11"/>
    </row>
    <row r="12" spans="1:11" x14ac:dyDescent="0.25">
      <c r="A12" s="22"/>
      <c r="B12" s="23" t="s">
        <v>16</v>
      </c>
      <c r="C12" s="23"/>
      <c r="D12" s="23"/>
      <c r="E12" s="23"/>
      <c r="F12" s="23"/>
      <c r="G12" s="23">
        <f>G11+G10+G9+G8+G7+G4</f>
        <v>100</v>
      </c>
      <c r="H12" s="23"/>
      <c r="I12" s="23"/>
      <c r="J12" s="97">
        <f>J5+J6+J7+J8+J9+J10+J11</f>
        <v>0</v>
      </c>
      <c r="K12"/>
    </row>
    <row r="13" spans="1:11" x14ac:dyDescent="0.25">
      <c r="B13"/>
      <c r="C13"/>
      <c r="D13"/>
      <c r="E13"/>
      <c r="F13"/>
      <c r="G13"/>
      <c r="H13"/>
      <c r="I13"/>
      <c r="J13"/>
      <c r="K13"/>
    </row>
  </sheetData>
  <mergeCells count="4">
    <mergeCell ref="A2:J2"/>
    <mergeCell ref="F4:F6"/>
    <mergeCell ref="B4:D4"/>
    <mergeCell ref="K5:K6"/>
  </mergeCells>
  <pageMargins left="0.11811023622047245" right="0.11811023622047245" top="0.35433070866141736" bottom="0.35433070866141736" header="0.31496062992125984" footer="0.31496062992125984"/>
  <pageSetup paperSize="9" scale="60" orientation="landscape" horizontalDpi="4294967293" verticalDpi="0" r:id="rId1"/>
  <ignoredErrors>
    <ignoredError sqref="A5:A11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.28515625" style="1" customWidth="1"/>
    <col min="2" max="2" width="38.710937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" style="1" customWidth="1"/>
    <col min="7" max="7" width="11.28515625" style="1" customWidth="1"/>
    <col min="8" max="8" width="28.140625" style="1" customWidth="1"/>
    <col min="9" max="9" width="7" style="1" customWidth="1"/>
    <col min="10" max="10" width="38.140625" style="1" customWidth="1"/>
    <col min="11" max="11" width="13.140625" customWidth="1"/>
  </cols>
  <sheetData>
    <row r="1" spans="1:10" ht="75" x14ac:dyDescent="0.25">
      <c r="J1" s="8" t="s">
        <v>268</v>
      </c>
    </row>
    <row r="2" spans="1:10" ht="37.5" customHeight="1" x14ac:dyDescent="0.25">
      <c r="A2" s="327" t="s">
        <v>285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45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0" ht="15" customHeight="1" x14ac:dyDescent="0.25">
      <c r="A4" s="72">
        <v>1</v>
      </c>
      <c r="B4" s="287" t="s">
        <v>89</v>
      </c>
      <c r="C4" s="359"/>
      <c r="D4" s="288"/>
      <c r="E4" s="36"/>
      <c r="F4" s="275" t="s">
        <v>15</v>
      </c>
      <c r="G4" s="36">
        <v>40</v>
      </c>
      <c r="H4" s="36"/>
      <c r="I4" s="23"/>
      <c r="J4" s="23"/>
    </row>
    <row r="5" spans="1:10" ht="135" x14ac:dyDescent="0.25">
      <c r="A5" s="65" t="s">
        <v>21</v>
      </c>
      <c r="B5" s="62" t="s">
        <v>90</v>
      </c>
      <c r="C5" s="62" t="s">
        <v>9</v>
      </c>
      <c r="D5" s="124" t="s">
        <v>65</v>
      </c>
      <c r="E5" s="6" t="s">
        <v>112</v>
      </c>
      <c r="F5" s="276"/>
      <c r="G5" s="86">
        <v>20</v>
      </c>
      <c r="H5" s="28" t="s">
        <v>382</v>
      </c>
      <c r="I5" s="23"/>
      <c r="J5" s="23"/>
    </row>
    <row r="6" spans="1:10" ht="135" x14ac:dyDescent="0.25">
      <c r="A6" s="65" t="s">
        <v>22</v>
      </c>
      <c r="B6" s="62" t="s">
        <v>91</v>
      </c>
      <c r="C6" s="62" t="s">
        <v>9</v>
      </c>
      <c r="D6" s="124" t="s">
        <v>65</v>
      </c>
      <c r="E6" s="6" t="s">
        <v>112</v>
      </c>
      <c r="F6" s="277"/>
      <c r="G6" s="86">
        <v>20</v>
      </c>
      <c r="H6" s="28" t="s">
        <v>382</v>
      </c>
      <c r="I6" s="23"/>
      <c r="J6" s="23"/>
    </row>
    <row r="7" spans="1:10" ht="137.25" customHeight="1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243</v>
      </c>
      <c r="G7" s="36">
        <v>10</v>
      </c>
      <c r="H7" s="28" t="s">
        <v>236</v>
      </c>
      <c r="I7" s="23"/>
      <c r="J7" s="23"/>
    </row>
    <row r="8" spans="1:10" ht="21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243</v>
      </c>
      <c r="G8" s="36">
        <v>10</v>
      </c>
      <c r="H8" s="28" t="s">
        <v>278</v>
      </c>
      <c r="I8" s="23"/>
      <c r="J8" s="23"/>
    </row>
    <row r="9" spans="1:10" ht="135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243</v>
      </c>
      <c r="G9" s="36">
        <v>10</v>
      </c>
      <c r="H9" s="28" t="s">
        <v>238</v>
      </c>
      <c r="I9" s="23"/>
      <c r="J9" s="23"/>
    </row>
    <row r="10" spans="1:10" ht="195" x14ac:dyDescent="0.25">
      <c r="A10" s="72" t="s">
        <v>30</v>
      </c>
      <c r="B10" s="28" t="s">
        <v>95</v>
      </c>
      <c r="C10" s="28" t="s">
        <v>96</v>
      </c>
      <c r="D10" s="36" t="s">
        <v>115</v>
      </c>
      <c r="E10" s="36">
        <v>0</v>
      </c>
      <c r="F10" s="28" t="s">
        <v>243</v>
      </c>
      <c r="G10" s="36">
        <v>20</v>
      </c>
      <c r="H10" s="28" t="s">
        <v>242</v>
      </c>
      <c r="I10" s="23"/>
      <c r="J10" s="23"/>
    </row>
    <row r="11" spans="1:10" ht="120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</row>
    <row r="12" spans="1:10" x14ac:dyDescent="0.25">
      <c r="A12" s="22"/>
      <c r="B12" s="23" t="s">
        <v>16</v>
      </c>
      <c r="C12" s="23"/>
      <c r="D12" s="23"/>
      <c r="E12" s="23"/>
      <c r="F12" s="23"/>
      <c r="G12" s="23">
        <f>G11+G10+G8+G7+G4+G9</f>
        <v>100</v>
      </c>
      <c r="H12" s="23"/>
      <c r="I12" s="23"/>
      <c r="J12" s="97">
        <f>J5+J6+J7+J8+J10+J11+J9</f>
        <v>0</v>
      </c>
    </row>
    <row r="13" spans="1:10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.11811023622047245" top="0.74803149606299213" bottom="0.74803149606299213" header="0.31496062992125984" footer="0.31496062992125984"/>
  <pageSetup paperSize="9" scale="51" orientation="portrait" horizontalDpi="4294967293" verticalDpi="0" r:id="rId1"/>
  <ignoredErrors>
    <ignoredError sqref="A7:A9 A5:A6 A10:A11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7" zoomScaleNormal="87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6.7109375" style="12" customWidth="1"/>
    <col min="2" max="2" width="31.28515625" style="12" customWidth="1"/>
    <col min="3" max="3" width="15.5703125" style="12" bestFit="1" customWidth="1"/>
    <col min="4" max="4" width="24.85546875" style="12" customWidth="1"/>
    <col min="5" max="5" width="9.85546875" style="12" customWidth="1"/>
    <col min="6" max="6" width="17" style="12" customWidth="1"/>
    <col min="7" max="7" width="10.85546875" style="12" bestFit="1" customWidth="1"/>
    <col min="8" max="8" width="37.28515625" style="12" customWidth="1"/>
    <col min="9" max="9" width="9.140625" style="12" customWidth="1"/>
    <col min="10" max="10" width="39.42578125" style="12" customWidth="1"/>
    <col min="11" max="11" width="11.7109375" customWidth="1"/>
  </cols>
  <sheetData>
    <row r="1" spans="1:10" ht="60" x14ac:dyDescent="0.25">
      <c r="J1" s="8" t="s">
        <v>269</v>
      </c>
    </row>
    <row r="2" spans="1:10" ht="29.25" customHeight="1" x14ac:dyDescent="0.25">
      <c r="A2" s="327" t="s">
        <v>360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45" x14ac:dyDescent="0.25">
      <c r="A3" s="52" t="s">
        <v>0</v>
      </c>
      <c r="B3" s="51" t="s">
        <v>1</v>
      </c>
      <c r="C3" s="51" t="s">
        <v>2</v>
      </c>
      <c r="D3" s="51" t="s">
        <v>33</v>
      </c>
      <c r="E3" s="51" t="s">
        <v>3</v>
      </c>
      <c r="F3" s="51" t="s">
        <v>4</v>
      </c>
      <c r="G3" s="51" t="s">
        <v>72</v>
      </c>
      <c r="H3" s="51" t="s">
        <v>42</v>
      </c>
      <c r="I3" s="51" t="s">
        <v>6</v>
      </c>
      <c r="J3" s="51" t="s">
        <v>7</v>
      </c>
    </row>
    <row r="4" spans="1:10" ht="30" x14ac:dyDescent="0.25">
      <c r="A4" s="67">
        <v>1</v>
      </c>
      <c r="B4" s="250" t="s">
        <v>8</v>
      </c>
      <c r="C4" s="28" t="s">
        <v>9</v>
      </c>
      <c r="D4" s="28"/>
      <c r="E4" s="28"/>
      <c r="F4" s="275" t="s">
        <v>15</v>
      </c>
      <c r="G4" s="28">
        <f>G5+G9</f>
        <v>40</v>
      </c>
      <c r="H4" s="73"/>
      <c r="I4" s="51"/>
      <c r="J4" s="51"/>
    </row>
    <row r="5" spans="1:10" ht="30" customHeight="1" x14ac:dyDescent="0.25">
      <c r="A5" s="301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6"/>
      <c r="G5" s="279">
        <v>10</v>
      </c>
      <c r="H5" s="275" t="s">
        <v>381</v>
      </c>
      <c r="I5" s="377"/>
      <c r="J5" s="294"/>
    </row>
    <row r="6" spans="1:10" x14ac:dyDescent="0.25">
      <c r="A6" s="302"/>
      <c r="B6" s="276"/>
      <c r="C6" s="276"/>
      <c r="D6" s="6" t="s">
        <v>35</v>
      </c>
      <c r="E6" s="6" t="s">
        <v>148</v>
      </c>
      <c r="F6" s="276"/>
      <c r="G6" s="279"/>
      <c r="H6" s="276"/>
      <c r="I6" s="377"/>
      <c r="J6" s="294"/>
    </row>
    <row r="7" spans="1:10" x14ac:dyDescent="0.25">
      <c r="A7" s="302"/>
      <c r="B7" s="276"/>
      <c r="C7" s="276"/>
      <c r="D7" s="6" t="s">
        <v>36</v>
      </c>
      <c r="E7" s="6" t="s">
        <v>149</v>
      </c>
      <c r="F7" s="276"/>
      <c r="G7" s="279"/>
      <c r="H7" s="276"/>
      <c r="I7" s="377"/>
      <c r="J7" s="294"/>
    </row>
    <row r="8" spans="1:10" x14ac:dyDescent="0.25">
      <c r="A8" s="303"/>
      <c r="B8" s="277"/>
      <c r="C8" s="277"/>
      <c r="D8" s="6" t="s">
        <v>37</v>
      </c>
      <c r="E8" s="6" t="s">
        <v>112</v>
      </c>
      <c r="F8" s="276"/>
      <c r="G8" s="279"/>
      <c r="H8" s="277"/>
      <c r="I8" s="377"/>
      <c r="J8" s="294"/>
    </row>
    <row r="9" spans="1:10" ht="10.5" customHeight="1" x14ac:dyDescent="0.25">
      <c r="A9" s="301" t="s">
        <v>22</v>
      </c>
      <c r="B9" s="305" t="s">
        <v>447</v>
      </c>
      <c r="C9" s="358"/>
      <c r="D9" s="306"/>
      <c r="E9" s="355"/>
      <c r="F9" s="276"/>
      <c r="G9" s="279">
        <f>G13+G17</f>
        <v>30</v>
      </c>
      <c r="H9" s="279"/>
      <c r="I9" s="294"/>
      <c r="J9" s="294"/>
    </row>
    <row r="10" spans="1:10" ht="9.75" customHeight="1" x14ac:dyDescent="0.25">
      <c r="A10" s="302"/>
      <c r="B10" s="378"/>
      <c r="C10" s="379"/>
      <c r="D10" s="380"/>
      <c r="E10" s="356"/>
      <c r="F10" s="276"/>
      <c r="G10" s="279"/>
      <c r="H10" s="279"/>
      <c r="I10" s="294"/>
      <c r="J10" s="294"/>
    </row>
    <row r="11" spans="1:10" ht="15.75" customHeight="1" x14ac:dyDescent="0.25">
      <c r="A11" s="302"/>
      <c r="B11" s="378"/>
      <c r="C11" s="379"/>
      <c r="D11" s="380"/>
      <c r="E11" s="356"/>
      <c r="F11" s="276"/>
      <c r="G11" s="279"/>
      <c r="H11" s="279"/>
      <c r="I11" s="294"/>
      <c r="J11" s="294"/>
    </row>
    <row r="12" spans="1:10" ht="4.5" customHeight="1" x14ac:dyDescent="0.25">
      <c r="A12" s="303"/>
      <c r="B12" s="381"/>
      <c r="C12" s="382"/>
      <c r="D12" s="383"/>
      <c r="E12" s="357"/>
      <c r="F12" s="276"/>
      <c r="G12" s="279"/>
      <c r="H12" s="279"/>
      <c r="I12" s="294"/>
      <c r="J12" s="294"/>
    </row>
    <row r="13" spans="1:10" x14ac:dyDescent="0.25">
      <c r="A13" s="301" t="s">
        <v>43</v>
      </c>
      <c r="B13" s="275" t="s">
        <v>106</v>
      </c>
      <c r="C13" s="275" t="s">
        <v>9</v>
      </c>
      <c r="D13" s="6" t="s">
        <v>34</v>
      </c>
      <c r="E13" s="6" t="s">
        <v>38</v>
      </c>
      <c r="F13" s="276"/>
      <c r="G13" s="279">
        <v>15</v>
      </c>
      <c r="H13" s="275" t="s">
        <v>206</v>
      </c>
      <c r="I13" s="377"/>
      <c r="J13" s="294"/>
    </row>
    <row r="14" spans="1:10" x14ac:dyDescent="0.25">
      <c r="A14" s="302"/>
      <c r="B14" s="276"/>
      <c r="C14" s="276"/>
      <c r="D14" s="6" t="s">
        <v>35</v>
      </c>
      <c r="E14" s="6" t="s">
        <v>39</v>
      </c>
      <c r="F14" s="276"/>
      <c r="G14" s="279"/>
      <c r="H14" s="276"/>
      <c r="I14" s="377"/>
      <c r="J14" s="294"/>
    </row>
    <row r="15" spans="1:10" x14ac:dyDescent="0.25">
      <c r="A15" s="302"/>
      <c r="B15" s="276"/>
      <c r="C15" s="276"/>
      <c r="D15" s="6" t="s">
        <v>36</v>
      </c>
      <c r="E15" s="6" t="s">
        <v>40</v>
      </c>
      <c r="F15" s="276"/>
      <c r="G15" s="279"/>
      <c r="H15" s="276"/>
      <c r="I15" s="377"/>
      <c r="J15" s="294"/>
    </row>
    <row r="16" spans="1:10" ht="32.25" customHeight="1" x14ac:dyDescent="0.25">
      <c r="A16" s="303"/>
      <c r="B16" s="277"/>
      <c r="C16" s="277"/>
      <c r="D16" s="6" t="s">
        <v>37</v>
      </c>
      <c r="E16" s="28" t="s">
        <v>112</v>
      </c>
      <c r="F16" s="276"/>
      <c r="G16" s="279"/>
      <c r="H16" s="277"/>
      <c r="I16" s="377"/>
      <c r="J16" s="294"/>
    </row>
    <row r="17" spans="1:11" x14ac:dyDescent="0.25">
      <c r="A17" s="301" t="s">
        <v>44</v>
      </c>
      <c r="B17" s="275" t="s">
        <v>411</v>
      </c>
      <c r="C17" s="275" t="s">
        <v>9</v>
      </c>
      <c r="D17" s="6" t="s">
        <v>34</v>
      </c>
      <c r="E17" s="6" t="s">
        <v>38</v>
      </c>
      <c r="F17" s="276"/>
      <c r="G17" s="279">
        <v>15</v>
      </c>
      <c r="H17" s="275" t="s">
        <v>207</v>
      </c>
      <c r="I17" s="377"/>
      <c r="J17" s="294"/>
    </row>
    <row r="18" spans="1:11" x14ac:dyDescent="0.25">
      <c r="A18" s="302"/>
      <c r="B18" s="276"/>
      <c r="C18" s="276"/>
      <c r="D18" s="6" t="s">
        <v>35</v>
      </c>
      <c r="E18" s="6" t="s">
        <v>39</v>
      </c>
      <c r="F18" s="276"/>
      <c r="G18" s="279"/>
      <c r="H18" s="276"/>
      <c r="I18" s="377"/>
      <c r="J18" s="294"/>
    </row>
    <row r="19" spans="1:11" ht="25.5" customHeight="1" x14ac:dyDescent="0.25">
      <c r="A19" s="302"/>
      <c r="B19" s="276"/>
      <c r="C19" s="276"/>
      <c r="D19" s="6" t="s">
        <v>36</v>
      </c>
      <c r="E19" s="6" t="s">
        <v>40</v>
      </c>
      <c r="F19" s="276"/>
      <c r="G19" s="279"/>
      <c r="H19" s="276"/>
      <c r="I19" s="377"/>
      <c r="J19" s="294"/>
    </row>
    <row r="20" spans="1:11" ht="12.75" customHeight="1" x14ac:dyDescent="0.25">
      <c r="A20" s="303"/>
      <c r="B20" s="277"/>
      <c r="C20" s="277"/>
      <c r="D20" s="6" t="s">
        <v>37</v>
      </c>
      <c r="E20" s="28" t="s">
        <v>112</v>
      </c>
      <c r="F20" s="277"/>
      <c r="G20" s="279"/>
      <c r="H20" s="277"/>
      <c r="I20" s="377"/>
      <c r="J20" s="294"/>
    </row>
    <row r="21" spans="1:11" s="19" customFormat="1" ht="90" x14ac:dyDescent="0.25">
      <c r="A21" s="258">
        <v>2</v>
      </c>
      <c r="B21" s="252" t="s">
        <v>109</v>
      </c>
      <c r="C21" s="252" t="s">
        <v>9</v>
      </c>
      <c r="D21" s="252" t="s">
        <v>65</v>
      </c>
      <c r="E21" s="252" t="s">
        <v>112</v>
      </c>
      <c r="F21" s="252" t="s">
        <v>113</v>
      </c>
      <c r="G21" s="251">
        <v>10</v>
      </c>
      <c r="H21" s="252" t="s">
        <v>461</v>
      </c>
      <c r="I21" s="257"/>
      <c r="J21" s="252"/>
    </row>
    <row r="22" spans="1:11" s="19" customFormat="1" ht="75" x14ac:dyDescent="0.25">
      <c r="A22" s="258">
        <v>3</v>
      </c>
      <c r="B22" s="251" t="s">
        <v>110</v>
      </c>
      <c r="C22" s="251" t="s">
        <v>9</v>
      </c>
      <c r="D22" s="251" t="s">
        <v>104</v>
      </c>
      <c r="E22" s="251" t="s">
        <v>112</v>
      </c>
      <c r="F22" s="252" t="s">
        <v>113</v>
      </c>
      <c r="G22" s="258">
        <v>10</v>
      </c>
      <c r="H22" s="252" t="s">
        <v>466</v>
      </c>
      <c r="I22" s="101"/>
      <c r="J22" s="252"/>
      <c r="K22" s="141"/>
    </row>
    <row r="23" spans="1:11" ht="35.25" customHeight="1" x14ac:dyDescent="0.25">
      <c r="A23" s="376">
        <v>4</v>
      </c>
      <c r="B23" s="279" t="s">
        <v>117</v>
      </c>
      <c r="C23" s="275" t="s">
        <v>118</v>
      </c>
      <c r="D23" s="6" t="s">
        <v>34</v>
      </c>
      <c r="E23" s="36">
        <v>5</v>
      </c>
      <c r="F23" s="275" t="s">
        <v>113</v>
      </c>
      <c r="G23" s="364">
        <v>10</v>
      </c>
      <c r="H23" s="275" t="s">
        <v>373</v>
      </c>
      <c r="I23" s="275"/>
      <c r="J23" s="275"/>
    </row>
    <row r="24" spans="1:11" ht="27" customHeight="1" x14ac:dyDescent="0.25">
      <c r="A24" s="376"/>
      <c r="B24" s="279"/>
      <c r="C24" s="276"/>
      <c r="D24" s="6" t="s">
        <v>35</v>
      </c>
      <c r="E24" s="36">
        <v>10</v>
      </c>
      <c r="F24" s="276"/>
      <c r="G24" s="365"/>
      <c r="H24" s="276"/>
      <c r="I24" s="276"/>
      <c r="J24" s="276"/>
    </row>
    <row r="25" spans="1:11" ht="24.75" customHeight="1" x14ac:dyDescent="0.25">
      <c r="A25" s="376"/>
      <c r="B25" s="279"/>
      <c r="C25" s="276"/>
      <c r="D25" s="6" t="s">
        <v>36</v>
      </c>
      <c r="E25" s="36">
        <v>15</v>
      </c>
      <c r="F25" s="276"/>
      <c r="G25" s="365"/>
      <c r="H25" s="276"/>
      <c r="I25" s="276"/>
      <c r="J25" s="276"/>
    </row>
    <row r="26" spans="1:11" ht="27.75" customHeight="1" x14ac:dyDescent="0.25">
      <c r="A26" s="376"/>
      <c r="B26" s="279"/>
      <c r="C26" s="277"/>
      <c r="D26" s="6" t="s">
        <v>37</v>
      </c>
      <c r="E26" s="36">
        <v>20</v>
      </c>
      <c r="F26" s="277"/>
      <c r="G26" s="366"/>
      <c r="H26" s="277"/>
      <c r="I26" s="277"/>
      <c r="J26" s="277"/>
    </row>
    <row r="27" spans="1:11" ht="103.5" customHeight="1" x14ac:dyDescent="0.25">
      <c r="A27" s="364">
        <v>5</v>
      </c>
      <c r="B27" s="275" t="s">
        <v>119</v>
      </c>
      <c r="C27" s="275" t="s">
        <v>114</v>
      </c>
      <c r="D27" s="6" t="s">
        <v>34</v>
      </c>
      <c r="E27" s="37">
        <v>0.1</v>
      </c>
      <c r="F27" s="275" t="s">
        <v>113</v>
      </c>
      <c r="G27" s="275">
        <v>10</v>
      </c>
      <c r="H27" s="355" t="s">
        <v>383</v>
      </c>
      <c r="I27" s="275"/>
      <c r="J27" s="275"/>
    </row>
    <row r="28" spans="1:11" ht="33.75" customHeight="1" x14ac:dyDescent="0.25">
      <c r="A28" s="365"/>
      <c r="B28" s="276"/>
      <c r="C28" s="276"/>
      <c r="D28" s="6" t="s">
        <v>35</v>
      </c>
      <c r="E28" s="37">
        <v>0.2</v>
      </c>
      <c r="F28" s="276"/>
      <c r="G28" s="276"/>
      <c r="H28" s="356"/>
      <c r="I28" s="276"/>
      <c r="J28" s="276"/>
    </row>
    <row r="29" spans="1:11" ht="21" customHeight="1" x14ac:dyDescent="0.25">
      <c r="A29" s="365"/>
      <c r="B29" s="276"/>
      <c r="C29" s="276"/>
      <c r="D29" s="6" t="s">
        <v>36</v>
      </c>
      <c r="E29" s="37">
        <v>0.3</v>
      </c>
      <c r="F29" s="276"/>
      <c r="G29" s="276"/>
      <c r="H29" s="356"/>
      <c r="I29" s="276"/>
      <c r="J29" s="276"/>
    </row>
    <row r="30" spans="1:11" x14ac:dyDescent="0.25">
      <c r="A30" s="366"/>
      <c r="B30" s="277"/>
      <c r="C30" s="277"/>
      <c r="D30" s="6" t="s">
        <v>37</v>
      </c>
      <c r="E30" s="37">
        <v>0.4</v>
      </c>
      <c r="F30" s="277"/>
      <c r="G30" s="277"/>
      <c r="H30" s="357"/>
      <c r="I30" s="277"/>
      <c r="J30" s="277"/>
    </row>
    <row r="31" spans="1:11" ht="73.5" customHeight="1" x14ac:dyDescent="0.25">
      <c r="A31" s="364">
        <v>6</v>
      </c>
      <c r="B31" s="275" t="s">
        <v>398</v>
      </c>
      <c r="C31" s="275" t="s">
        <v>9</v>
      </c>
      <c r="D31" s="124" t="s">
        <v>34</v>
      </c>
      <c r="E31" s="124">
        <v>0.75</v>
      </c>
      <c r="F31" s="275" t="s">
        <v>113</v>
      </c>
      <c r="G31" s="275">
        <v>10</v>
      </c>
      <c r="H31" s="355" t="s">
        <v>384</v>
      </c>
      <c r="I31" s="275"/>
      <c r="J31" s="275"/>
    </row>
    <row r="32" spans="1:11" ht="27.75" customHeight="1" x14ac:dyDescent="0.25">
      <c r="A32" s="365"/>
      <c r="B32" s="276"/>
      <c r="C32" s="276"/>
      <c r="D32" s="124" t="s">
        <v>35</v>
      </c>
      <c r="E32" s="124">
        <v>1.75</v>
      </c>
      <c r="F32" s="276"/>
      <c r="G32" s="276"/>
      <c r="H32" s="356"/>
      <c r="I32" s="276"/>
      <c r="J32" s="276"/>
    </row>
    <row r="33" spans="1:10" x14ac:dyDescent="0.25">
      <c r="A33" s="365"/>
      <c r="B33" s="276"/>
      <c r="C33" s="276"/>
      <c r="D33" s="124" t="s">
        <v>36</v>
      </c>
      <c r="E33" s="124">
        <v>2.75</v>
      </c>
      <c r="F33" s="276"/>
      <c r="G33" s="276"/>
      <c r="H33" s="356"/>
      <c r="I33" s="276"/>
      <c r="J33" s="276"/>
    </row>
    <row r="34" spans="1:10" ht="12.75" customHeight="1" x14ac:dyDescent="0.25">
      <c r="A34" s="366"/>
      <c r="B34" s="277"/>
      <c r="C34" s="277"/>
      <c r="D34" s="124" t="s">
        <v>37</v>
      </c>
      <c r="E34" s="124">
        <v>3.75</v>
      </c>
      <c r="F34" s="277"/>
      <c r="G34" s="277"/>
      <c r="H34" s="357"/>
      <c r="I34" s="277"/>
      <c r="J34" s="277"/>
    </row>
    <row r="35" spans="1:10" ht="60" x14ac:dyDescent="0.25">
      <c r="A35" s="36">
        <v>7</v>
      </c>
      <c r="B35" s="28" t="s">
        <v>50</v>
      </c>
      <c r="C35" s="28" t="s">
        <v>14</v>
      </c>
      <c r="D35" s="36" t="s">
        <v>65</v>
      </c>
      <c r="E35" s="28">
        <v>0</v>
      </c>
      <c r="F35" s="62" t="s">
        <v>15</v>
      </c>
      <c r="G35" s="36">
        <v>5</v>
      </c>
      <c r="H35" s="28" t="s">
        <v>159</v>
      </c>
      <c r="I35" s="23"/>
      <c r="J35" s="23"/>
    </row>
    <row r="36" spans="1:10" ht="210" x14ac:dyDescent="0.25">
      <c r="A36" s="231">
        <v>8</v>
      </c>
      <c r="B36" s="222" t="s">
        <v>427</v>
      </c>
      <c r="C36" s="222" t="s">
        <v>114</v>
      </c>
      <c r="D36" s="222" t="s">
        <v>428</v>
      </c>
      <c r="E36" s="222" t="s">
        <v>448</v>
      </c>
      <c r="F36" s="222" t="s">
        <v>429</v>
      </c>
      <c r="G36" s="222">
        <v>3</v>
      </c>
      <c r="H36" s="222" t="s">
        <v>430</v>
      </c>
      <c r="I36" s="23"/>
      <c r="J36" s="23"/>
    </row>
    <row r="37" spans="1:10" ht="90" x14ac:dyDescent="0.25">
      <c r="A37" s="231">
        <v>9</v>
      </c>
      <c r="B37" s="222" t="s">
        <v>432</v>
      </c>
      <c r="C37" s="222" t="s">
        <v>13</v>
      </c>
      <c r="D37" s="222" t="s">
        <v>428</v>
      </c>
      <c r="E37" s="79">
        <v>1</v>
      </c>
      <c r="F37" s="222" t="s">
        <v>15</v>
      </c>
      <c r="G37" s="222">
        <v>2</v>
      </c>
      <c r="H37" s="218" t="s">
        <v>433</v>
      </c>
      <c r="I37" s="23"/>
      <c r="J37" s="23"/>
    </row>
    <row r="38" spans="1:10" x14ac:dyDescent="0.25">
      <c r="A38" s="26"/>
      <c r="B38" s="23" t="s">
        <v>16</v>
      </c>
      <c r="C38" s="23"/>
      <c r="D38" s="23"/>
      <c r="E38" s="23"/>
      <c r="F38" s="23"/>
      <c r="G38" s="23">
        <f>G35+G31+G27+G23+G22+G21+G4+G36+G37</f>
        <v>100</v>
      </c>
      <c r="H38" s="23"/>
      <c r="I38" s="23"/>
      <c r="J38" s="102">
        <f>J5+J13+J17+J21+J22+J23+J27+J31+J35</f>
        <v>0</v>
      </c>
    </row>
    <row r="40" spans="1:10" ht="30" x14ac:dyDescent="0.25">
      <c r="B40" s="48" t="s">
        <v>431</v>
      </c>
    </row>
  </sheetData>
  <mergeCells count="54">
    <mergeCell ref="I9:I12"/>
    <mergeCell ref="J9:J12"/>
    <mergeCell ref="A2:J2"/>
    <mergeCell ref="H5:H8"/>
    <mergeCell ref="I5:I8"/>
    <mergeCell ref="J5:J8"/>
    <mergeCell ref="A9:A12"/>
    <mergeCell ref="B9:D12"/>
    <mergeCell ref="E9:E12"/>
    <mergeCell ref="J17:J20"/>
    <mergeCell ref="A13:A16"/>
    <mergeCell ref="B13:B16"/>
    <mergeCell ref="C13:C16"/>
    <mergeCell ref="G13:G16"/>
    <mergeCell ref="H13:H16"/>
    <mergeCell ref="I13:I16"/>
    <mergeCell ref="F4:F20"/>
    <mergeCell ref="A5:A8"/>
    <mergeCell ref="B5:B8"/>
    <mergeCell ref="C5:C8"/>
    <mergeCell ref="G5:G8"/>
    <mergeCell ref="J13:J16"/>
    <mergeCell ref="A17:A20"/>
    <mergeCell ref="G9:G12"/>
    <mergeCell ref="H9:H12"/>
    <mergeCell ref="B17:B20"/>
    <mergeCell ref="C17:C20"/>
    <mergeCell ref="G17:G20"/>
    <mergeCell ref="H17:H20"/>
    <mergeCell ref="I17:I20"/>
    <mergeCell ref="J23:J26"/>
    <mergeCell ref="F23:F26"/>
    <mergeCell ref="G23:G26"/>
    <mergeCell ref="A27:A30"/>
    <mergeCell ref="B27:B30"/>
    <mergeCell ref="C27:C30"/>
    <mergeCell ref="F27:F30"/>
    <mergeCell ref="G27:G30"/>
    <mergeCell ref="H27:H30"/>
    <mergeCell ref="I27:I30"/>
    <mergeCell ref="J27:J30"/>
    <mergeCell ref="A23:A26"/>
    <mergeCell ref="B23:B26"/>
    <mergeCell ref="C23:C26"/>
    <mergeCell ref="H23:H26"/>
    <mergeCell ref="I23:I26"/>
    <mergeCell ref="H31:H34"/>
    <mergeCell ref="I31:I34"/>
    <mergeCell ref="J31:J34"/>
    <mergeCell ref="A31:A34"/>
    <mergeCell ref="B31:B34"/>
    <mergeCell ref="C31:C34"/>
    <mergeCell ref="F31:F34"/>
    <mergeCell ref="G31:G34"/>
  </mergeCells>
  <pageMargins left="0.31496062992125984" right="0.31496062992125984" top="0" bottom="0" header="0.31496062992125984" footer="0.31496062992125984"/>
  <pageSetup paperSize="9" scale="49" orientation="portrait" horizontalDpi="4294967293" r:id="rId1"/>
  <ignoredErrors>
    <ignoredError sqref="A5:A12 A14:A16" numberStoredAsText="1"/>
    <ignoredError sqref="A13" twoDigitTextYear="1" numberStoredAsText="1"/>
    <ignoredError sqref="A17" twoDigitTextYear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6.42578125" style="1" customWidth="1"/>
    <col min="2" max="2" width="26.85546875" style="1" customWidth="1"/>
    <col min="3" max="3" width="13" style="1" bestFit="1" customWidth="1"/>
    <col min="4" max="4" width="23.7109375" style="1" customWidth="1"/>
    <col min="5" max="5" width="10.5703125" style="1" customWidth="1"/>
    <col min="6" max="6" width="17.28515625" style="1" customWidth="1"/>
    <col min="7" max="7" width="12.42578125" style="1" bestFit="1" customWidth="1"/>
    <col min="8" max="8" width="41.42578125" style="1" customWidth="1"/>
    <col min="9" max="9" width="11.5703125" style="1" bestFit="1" customWidth="1"/>
    <col min="10" max="10" width="41.85546875" style="1" customWidth="1"/>
    <col min="11" max="11" width="10.85546875" bestFit="1" customWidth="1"/>
  </cols>
  <sheetData>
    <row r="1" spans="1:10" ht="60" x14ac:dyDescent="0.25">
      <c r="J1" s="8" t="s">
        <v>270</v>
      </c>
    </row>
    <row r="2" spans="1:10" ht="39" customHeight="1" x14ac:dyDescent="0.25">
      <c r="A2" s="327" t="s">
        <v>359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66.75" customHeight="1" x14ac:dyDescent="0.25">
      <c r="A3" s="2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0" ht="21" customHeight="1" x14ac:dyDescent="0.25">
      <c r="A4" s="67">
        <v>1</v>
      </c>
      <c r="B4" s="308" t="s">
        <v>8</v>
      </c>
      <c r="C4" s="374"/>
      <c r="D4" s="309"/>
      <c r="E4" s="28"/>
      <c r="F4" s="275" t="s">
        <v>15</v>
      </c>
      <c r="G4" s="28">
        <f>G5+G9</f>
        <v>40</v>
      </c>
      <c r="H4" s="73"/>
      <c r="I4" s="21"/>
      <c r="J4" s="21"/>
    </row>
    <row r="5" spans="1:10" ht="27" customHeight="1" x14ac:dyDescent="0.25">
      <c r="A5" s="301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6"/>
      <c r="G5" s="279">
        <v>10</v>
      </c>
      <c r="H5" s="275" t="s">
        <v>381</v>
      </c>
      <c r="I5" s="377"/>
      <c r="J5" s="294"/>
    </row>
    <row r="6" spans="1:10" ht="19.5" customHeight="1" x14ac:dyDescent="0.25">
      <c r="A6" s="302"/>
      <c r="B6" s="276"/>
      <c r="C6" s="276"/>
      <c r="D6" s="6" t="s">
        <v>35</v>
      </c>
      <c r="E6" s="6" t="s">
        <v>148</v>
      </c>
      <c r="F6" s="276"/>
      <c r="G6" s="279"/>
      <c r="H6" s="276"/>
      <c r="I6" s="377"/>
      <c r="J6" s="294"/>
    </row>
    <row r="7" spans="1:10" ht="22.5" customHeight="1" x14ac:dyDescent="0.25">
      <c r="A7" s="302"/>
      <c r="B7" s="276"/>
      <c r="C7" s="276"/>
      <c r="D7" s="6" t="s">
        <v>36</v>
      </c>
      <c r="E7" s="6" t="s">
        <v>149</v>
      </c>
      <c r="F7" s="276"/>
      <c r="G7" s="279"/>
      <c r="H7" s="276"/>
      <c r="I7" s="377"/>
      <c r="J7" s="294"/>
    </row>
    <row r="8" spans="1:10" ht="23.25" customHeight="1" x14ac:dyDescent="0.25">
      <c r="A8" s="303"/>
      <c r="B8" s="277"/>
      <c r="C8" s="277"/>
      <c r="D8" s="6" t="s">
        <v>37</v>
      </c>
      <c r="E8" s="6" t="s">
        <v>112</v>
      </c>
      <c r="F8" s="276"/>
      <c r="G8" s="279"/>
      <c r="H8" s="277"/>
      <c r="I8" s="377"/>
      <c r="J8" s="294"/>
    </row>
    <row r="9" spans="1:10" ht="15" customHeight="1" x14ac:dyDescent="0.25">
      <c r="A9" s="301" t="s">
        <v>22</v>
      </c>
      <c r="B9" s="305" t="s">
        <v>447</v>
      </c>
      <c r="C9" s="358"/>
      <c r="D9" s="306"/>
      <c r="E9" s="355"/>
      <c r="F9" s="276"/>
      <c r="G9" s="279">
        <f>G13+G17</f>
        <v>30</v>
      </c>
      <c r="H9" s="279"/>
      <c r="I9" s="294"/>
      <c r="J9" s="294"/>
    </row>
    <row r="10" spans="1:10" ht="9" customHeight="1" x14ac:dyDescent="0.25">
      <c r="A10" s="302"/>
      <c r="B10" s="378"/>
      <c r="C10" s="379"/>
      <c r="D10" s="380"/>
      <c r="E10" s="356"/>
      <c r="F10" s="276"/>
      <c r="G10" s="279"/>
      <c r="H10" s="279"/>
      <c r="I10" s="294"/>
      <c r="J10" s="294"/>
    </row>
    <row r="11" spans="1:10" ht="7.5" customHeight="1" x14ac:dyDescent="0.25">
      <c r="A11" s="302"/>
      <c r="B11" s="378"/>
      <c r="C11" s="379"/>
      <c r="D11" s="380"/>
      <c r="E11" s="356"/>
      <c r="F11" s="276"/>
      <c r="G11" s="279"/>
      <c r="H11" s="279"/>
      <c r="I11" s="294"/>
      <c r="J11" s="294"/>
    </row>
    <row r="12" spans="1:10" ht="8.25" customHeight="1" x14ac:dyDescent="0.25">
      <c r="A12" s="303"/>
      <c r="B12" s="381"/>
      <c r="C12" s="382"/>
      <c r="D12" s="383"/>
      <c r="E12" s="357"/>
      <c r="F12" s="276"/>
      <c r="G12" s="279"/>
      <c r="H12" s="279"/>
      <c r="I12" s="294"/>
      <c r="J12" s="294"/>
    </row>
    <row r="13" spans="1:10" ht="24" customHeight="1" x14ac:dyDescent="0.25">
      <c r="A13" s="301" t="s">
        <v>43</v>
      </c>
      <c r="B13" s="275" t="s">
        <v>106</v>
      </c>
      <c r="C13" s="275" t="s">
        <v>9</v>
      </c>
      <c r="D13" s="6" t="s">
        <v>34</v>
      </c>
      <c r="E13" s="6" t="s">
        <v>38</v>
      </c>
      <c r="F13" s="276"/>
      <c r="G13" s="279">
        <v>15</v>
      </c>
      <c r="H13" s="275" t="s">
        <v>206</v>
      </c>
      <c r="I13" s="377"/>
      <c r="J13" s="294"/>
    </row>
    <row r="14" spans="1:10" ht="23.25" customHeight="1" x14ac:dyDescent="0.25">
      <c r="A14" s="302"/>
      <c r="B14" s="276"/>
      <c r="C14" s="276"/>
      <c r="D14" s="6" t="s">
        <v>35</v>
      </c>
      <c r="E14" s="6" t="s">
        <v>39</v>
      </c>
      <c r="F14" s="276"/>
      <c r="G14" s="279"/>
      <c r="H14" s="276"/>
      <c r="I14" s="377"/>
      <c r="J14" s="294"/>
    </row>
    <row r="15" spans="1:10" ht="22.5" customHeight="1" x14ac:dyDescent="0.25">
      <c r="A15" s="302"/>
      <c r="B15" s="276"/>
      <c r="C15" s="276"/>
      <c r="D15" s="6" t="s">
        <v>36</v>
      </c>
      <c r="E15" s="6" t="s">
        <v>40</v>
      </c>
      <c r="F15" s="276"/>
      <c r="G15" s="279"/>
      <c r="H15" s="276"/>
      <c r="I15" s="377"/>
      <c r="J15" s="294"/>
    </row>
    <row r="16" spans="1:10" ht="20.25" customHeight="1" x14ac:dyDescent="0.25">
      <c r="A16" s="303"/>
      <c r="B16" s="277"/>
      <c r="C16" s="277"/>
      <c r="D16" s="6" t="s">
        <v>37</v>
      </c>
      <c r="E16" s="28" t="s">
        <v>112</v>
      </c>
      <c r="F16" s="276"/>
      <c r="G16" s="279"/>
      <c r="H16" s="277"/>
      <c r="I16" s="377"/>
      <c r="J16" s="294"/>
    </row>
    <row r="17" spans="1:11" ht="22.5" customHeight="1" x14ac:dyDescent="0.25">
      <c r="A17" s="301" t="s">
        <v>44</v>
      </c>
      <c r="B17" s="275" t="s">
        <v>105</v>
      </c>
      <c r="C17" s="275" t="s">
        <v>9</v>
      </c>
      <c r="D17" s="6" t="s">
        <v>34</v>
      </c>
      <c r="E17" s="6" t="s">
        <v>38</v>
      </c>
      <c r="F17" s="276"/>
      <c r="G17" s="279">
        <v>15</v>
      </c>
      <c r="H17" s="275" t="s">
        <v>207</v>
      </c>
      <c r="I17" s="377"/>
      <c r="J17" s="294"/>
    </row>
    <row r="18" spans="1:11" ht="18" customHeight="1" x14ac:dyDescent="0.25">
      <c r="A18" s="302"/>
      <c r="B18" s="276"/>
      <c r="C18" s="276"/>
      <c r="D18" s="6" t="s">
        <v>35</v>
      </c>
      <c r="E18" s="6" t="s">
        <v>39</v>
      </c>
      <c r="F18" s="276"/>
      <c r="G18" s="279"/>
      <c r="H18" s="276"/>
      <c r="I18" s="377"/>
      <c r="J18" s="294"/>
    </row>
    <row r="19" spans="1:11" ht="21.75" customHeight="1" x14ac:dyDescent="0.25">
      <c r="A19" s="302"/>
      <c r="B19" s="276"/>
      <c r="C19" s="276"/>
      <c r="D19" s="6" t="s">
        <v>36</v>
      </c>
      <c r="E19" s="6" t="s">
        <v>40</v>
      </c>
      <c r="F19" s="276"/>
      <c r="G19" s="279"/>
      <c r="H19" s="276"/>
      <c r="I19" s="377"/>
      <c r="J19" s="294"/>
    </row>
    <row r="20" spans="1:11" ht="17.25" customHeight="1" x14ac:dyDescent="0.25">
      <c r="A20" s="303"/>
      <c r="B20" s="277"/>
      <c r="C20" s="277"/>
      <c r="D20" s="6" t="s">
        <v>37</v>
      </c>
      <c r="E20" s="28" t="s">
        <v>112</v>
      </c>
      <c r="F20" s="277"/>
      <c r="G20" s="279"/>
      <c r="H20" s="277"/>
      <c r="I20" s="377"/>
      <c r="J20" s="294"/>
    </row>
    <row r="21" spans="1:11" s="19" customFormat="1" ht="88.5" customHeight="1" x14ac:dyDescent="0.25">
      <c r="A21" s="258">
        <v>2</v>
      </c>
      <c r="B21" s="252" t="s">
        <v>109</v>
      </c>
      <c r="C21" s="252" t="s">
        <v>9</v>
      </c>
      <c r="D21" s="252" t="s">
        <v>65</v>
      </c>
      <c r="E21" s="252" t="s">
        <v>112</v>
      </c>
      <c r="F21" s="252" t="s">
        <v>219</v>
      </c>
      <c r="G21" s="251">
        <v>10</v>
      </c>
      <c r="H21" s="252" t="s">
        <v>461</v>
      </c>
      <c r="I21" s="257"/>
      <c r="J21" s="252"/>
    </row>
    <row r="22" spans="1:11" s="19" customFormat="1" ht="75" x14ac:dyDescent="0.25">
      <c r="A22" s="258">
        <v>3</v>
      </c>
      <c r="B22" s="251" t="s">
        <v>110</v>
      </c>
      <c r="C22" s="251" t="s">
        <v>9</v>
      </c>
      <c r="D22" s="251" t="s">
        <v>104</v>
      </c>
      <c r="E22" s="251" t="s">
        <v>112</v>
      </c>
      <c r="F22" s="252" t="s">
        <v>219</v>
      </c>
      <c r="G22" s="258">
        <v>10</v>
      </c>
      <c r="H22" s="252" t="s">
        <v>466</v>
      </c>
      <c r="I22" s="257"/>
      <c r="J22" s="252"/>
      <c r="K22" s="141"/>
    </row>
    <row r="23" spans="1:11" ht="77.25" customHeight="1" x14ac:dyDescent="0.25">
      <c r="A23" s="364">
        <v>4</v>
      </c>
      <c r="B23" s="275" t="s">
        <v>117</v>
      </c>
      <c r="C23" s="275" t="s">
        <v>118</v>
      </c>
      <c r="D23" s="6" t="s">
        <v>34</v>
      </c>
      <c r="E23" s="36">
        <v>5</v>
      </c>
      <c r="F23" s="275" t="s">
        <v>219</v>
      </c>
      <c r="G23" s="364">
        <v>10</v>
      </c>
      <c r="H23" s="275" t="s">
        <v>373</v>
      </c>
      <c r="I23" s="275"/>
      <c r="J23" s="275"/>
    </row>
    <row r="24" spans="1:11" x14ac:dyDescent="0.25">
      <c r="A24" s="365"/>
      <c r="B24" s="276"/>
      <c r="C24" s="276"/>
      <c r="D24" s="6" t="s">
        <v>35</v>
      </c>
      <c r="E24" s="36">
        <v>10</v>
      </c>
      <c r="F24" s="276"/>
      <c r="G24" s="365"/>
      <c r="H24" s="276"/>
      <c r="I24" s="276"/>
      <c r="J24" s="276"/>
    </row>
    <row r="25" spans="1:11" x14ac:dyDescent="0.25">
      <c r="A25" s="365"/>
      <c r="B25" s="276"/>
      <c r="C25" s="276"/>
      <c r="D25" s="6" t="s">
        <v>36</v>
      </c>
      <c r="E25" s="36">
        <v>15</v>
      </c>
      <c r="F25" s="276"/>
      <c r="G25" s="365"/>
      <c r="H25" s="276"/>
      <c r="I25" s="276"/>
      <c r="J25" s="276"/>
    </row>
    <row r="26" spans="1:11" x14ac:dyDescent="0.25">
      <c r="A26" s="366"/>
      <c r="B26" s="277"/>
      <c r="C26" s="277"/>
      <c r="D26" s="6" t="s">
        <v>37</v>
      </c>
      <c r="E26" s="36">
        <v>20</v>
      </c>
      <c r="F26" s="277"/>
      <c r="G26" s="366"/>
      <c r="H26" s="277"/>
      <c r="I26" s="277"/>
      <c r="J26" s="277"/>
    </row>
    <row r="27" spans="1:11" ht="94.5" customHeight="1" x14ac:dyDescent="0.25">
      <c r="A27" s="364">
        <v>5</v>
      </c>
      <c r="B27" s="275" t="s">
        <v>119</v>
      </c>
      <c r="C27" s="275" t="s">
        <v>114</v>
      </c>
      <c r="D27" s="6" t="s">
        <v>34</v>
      </c>
      <c r="E27" s="37">
        <v>0.1</v>
      </c>
      <c r="F27" s="275" t="s">
        <v>219</v>
      </c>
      <c r="G27" s="275">
        <v>10</v>
      </c>
      <c r="H27" s="355" t="s">
        <v>383</v>
      </c>
      <c r="I27" s="275"/>
      <c r="J27" s="275"/>
    </row>
    <row r="28" spans="1:11" x14ac:dyDescent="0.25">
      <c r="A28" s="365"/>
      <c r="B28" s="276"/>
      <c r="C28" s="276"/>
      <c r="D28" s="6" t="s">
        <v>35</v>
      </c>
      <c r="E28" s="37">
        <v>0.2</v>
      </c>
      <c r="F28" s="276"/>
      <c r="G28" s="276"/>
      <c r="H28" s="356"/>
      <c r="I28" s="276"/>
      <c r="J28" s="276"/>
    </row>
    <row r="29" spans="1:11" x14ac:dyDescent="0.25">
      <c r="A29" s="365"/>
      <c r="B29" s="276"/>
      <c r="C29" s="276"/>
      <c r="D29" s="6" t="s">
        <v>36</v>
      </c>
      <c r="E29" s="37">
        <v>0.3</v>
      </c>
      <c r="F29" s="276"/>
      <c r="G29" s="276"/>
      <c r="H29" s="356"/>
      <c r="I29" s="276"/>
      <c r="J29" s="276"/>
    </row>
    <row r="30" spans="1:11" x14ac:dyDescent="0.25">
      <c r="A30" s="366"/>
      <c r="B30" s="277"/>
      <c r="C30" s="277"/>
      <c r="D30" s="6" t="s">
        <v>37</v>
      </c>
      <c r="E30" s="37">
        <v>0.4</v>
      </c>
      <c r="F30" s="277"/>
      <c r="G30" s="277"/>
      <c r="H30" s="357"/>
      <c r="I30" s="277"/>
      <c r="J30" s="277"/>
    </row>
    <row r="31" spans="1:11" ht="76.5" customHeight="1" x14ac:dyDescent="0.25">
      <c r="A31" s="364">
        <v>6</v>
      </c>
      <c r="B31" s="275" t="s">
        <v>120</v>
      </c>
      <c r="C31" s="275" t="s">
        <v>9</v>
      </c>
      <c r="D31" s="124" t="s">
        <v>34</v>
      </c>
      <c r="E31" s="124">
        <v>0.75</v>
      </c>
      <c r="F31" s="275" t="s">
        <v>219</v>
      </c>
      <c r="G31" s="275">
        <v>10</v>
      </c>
      <c r="H31" s="355" t="s">
        <v>384</v>
      </c>
      <c r="I31" s="275"/>
      <c r="J31" s="275"/>
    </row>
    <row r="32" spans="1:11" x14ac:dyDescent="0.25">
      <c r="A32" s="365"/>
      <c r="B32" s="276"/>
      <c r="C32" s="276"/>
      <c r="D32" s="124" t="s">
        <v>35</v>
      </c>
      <c r="E32" s="124">
        <v>1.75</v>
      </c>
      <c r="F32" s="276"/>
      <c r="G32" s="276"/>
      <c r="H32" s="356"/>
      <c r="I32" s="276"/>
      <c r="J32" s="276"/>
    </row>
    <row r="33" spans="1:10" x14ac:dyDescent="0.25">
      <c r="A33" s="365"/>
      <c r="B33" s="276"/>
      <c r="C33" s="276"/>
      <c r="D33" s="124" t="s">
        <v>36</v>
      </c>
      <c r="E33" s="124">
        <v>2.75</v>
      </c>
      <c r="F33" s="276"/>
      <c r="G33" s="276"/>
      <c r="H33" s="356"/>
      <c r="I33" s="276"/>
      <c r="J33" s="276"/>
    </row>
    <row r="34" spans="1:10" x14ac:dyDescent="0.25">
      <c r="A34" s="366"/>
      <c r="B34" s="277"/>
      <c r="C34" s="277"/>
      <c r="D34" s="124" t="s">
        <v>37</v>
      </c>
      <c r="E34" s="124">
        <v>3.75</v>
      </c>
      <c r="F34" s="277"/>
      <c r="G34" s="277"/>
      <c r="H34" s="357"/>
      <c r="I34" s="277"/>
      <c r="J34" s="277"/>
    </row>
    <row r="35" spans="1:10" ht="75" customHeight="1" x14ac:dyDescent="0.25">
      <c r="A35" s="36">
        <v>7</v>
      </c>
      <c r="B35" s="28" t="s">
        <v>50</v>
      </c>
      <c r="C35" s="28" t="s">
        <v>14</v>
      </c>
      <c r="D35" s="36" t="s">
        <v>65</v>
      </c>
      <c r="E35" s="28">
        <v>0</v>
      </c>
      <c r="F35" s="62" t="s">
        <v>15</v>
      </c>
      <c r="G35" s="36">
        <v>5</v>
      </c>
      <c r="H35" s="28" t="s">
        <v>159</v>
      </c>
      <c r="I35" s="23"/>
      <c r="J35" s="23"/>
    </row>
    <row r="36" spans="1:10" ht="210" x14ac:dyDescent="0.25">
      <c r="A36" s="231">
        <v>8</v>
      </c>
      <c r="B36" s="222" t="s">
        <v>427</v>
      </c>
      <c r="C36" s="222" t="s">
        <v>114</v>
      </c>
      <c r="D36" s="222" t="s">
        <v>428</v>
      </c>
      <c r="E36" s="222" t="s">
        <v>448</v>
      </c>
      <c r="F36" s="222" t="s">
        <v>429</v>
      </c>
      <c r="G36" s="222">
        <v>3</v>
      </c>
      <c r="H36" s="222" t="s">
        <v>430</v>
      </c>
      <c r="I36" s="23"/>
      <c r="J36" s="23"/>
    </row>
    <row r="37" spans="1:10" ht="120" x14ac:dyDescent="0.25">
      <c r="A37" s="231">
        <v>9</v>
      </c>
      <c r="B37" s="222" t="s">
        <v>432</v>
      </c>
      <c r="C37" s="222" t="s">
        <v>13</v>
      </c>
      <c r="D37" s="222" t="s">
        <v>428</v>
      </c>
      <c r="E37" s="79">
        <v>1</v>
      </c>
      <c r="F37" s="222" t="s">
        <v>15</v>
      </c>
      <c r="G37" s="222">
        <v>2</v>
      </c>
      <c r="H37" s="218" t="s">
        <v>433</v>
      </c>
      <c r="I37" s="23"/>
      <c r="J37" s="23"/>
    </row>
    <row r="38" spans="1:10" x14ac:dyDescent="0.25">
      <c r="A38" s="26"/>
      <c r="B38" s="23" t="s">
        <v>16</v>
      </c>
      <c r="C38" s="23"/>
      <c r="D38" s="23"/>
      <c r="E38" s="23"/>
      <c r="F38" s="23"/>
      <c r="G38" s="23">
        <f>G35+G31+G27+G23+G22+G21+G4+G36+G37</f>
        <v>100</v>
      </c>
      <c r="H38" s="23"/>
      <c r="I38" s="23"/>
      <c r="J38" s="97">
        <f>J5+J13+J17+J21+J22+J23+J27+J31+J35</f>
        <v>0</v>
      </c>
    </row>
  </sheetData>
  <mergeCells count="55">
    <mergeCell ref="I17:I20"/>
    <mergeCell ref="J17:J20"/>
    <mergeCell ref="A2:J2"/>
    <mergeCell ref="A5:A8"/>
    <mergeCell ref="B5:B8"/>
    <mergeCell ref="C5:C8"/>
    <mergeCell ref="A9:A12"/>
    <mergeCell ref="F4:F20"/>
    <mergeCell ref="G5:G8"/>
    <mergeCell ref="G9:G12"/>
    <mergeCell ref="A13:A16"/>
    <mergeCell ref="B13:B16"/>
    <mergeCell ref="I5:I8"/>
    <mergeCell ref="J5:J8"/>
    <mergeCell ref="B4:D4"/>
    <mergeCell ref="C13:C16"/>
    <mergeCell ref="I9:I12"/>
    <mergeCell ref="J9:J12"/>
    <mergeCell ref="I13:I16"/>
    <mergeCell ref="E9:E12"/>
    <mergeCell ref="H5:H8"/>
    <mergeCell ref="H9:H12"/>
    <mergeCell ref="H13:H16"/>
    <mergeCell ref="J13:J16"/>
    <mergeCell ref="G13:G16"/>
    <mergeCell ref="A17:A20"/>
    <mergeCell ref="B17:B20"/>
    <mergeCell ref="C17:C20"/>
    <mergeCell ref="H17:H20"/>
    <mergeCell ref="B9:D12"/>
    <mergeCell ref="G17:G20"/>
    <mergeCell ref="H23:H26"/>
    <mergeCell ref="I23:I26"/>
    <mergeCell ref="J23:J26"/>
    <mergeCell ref="A27:A30"/>
    <mergeCell ref="B27:B30"/>
    <mergeCell ref="C27:C30"/>
    <mergeCell ref="H27:H30"/>
    <mergeCell ref="G27:G30"/>
    <mergeCell ref="F27:F30"/>
    <mergeCell ref="I27:I30"/>
    <mergeCell ref="J27:J30"/>
    <mergeCell ref="A23:A26"/>
    <mergeCell ref="B23:B26"/>
    <mergeCell ref="C23:C26"/>
    <mergeCell ref="F23:F26"/>
    <mergeCell ref="G23:G26"/>
    <mergeCell ref="H31:H34"/>
    <mergeCell ref="I31:I34"/>
    <mergeCell ref="J31:J34"/>
    <mergeCell ref="A31:A34"/>
    <mergeCell ref="B31:B34"/>
    <mergeCell ref="C31:C34"/>
    <mergeCell ref="F31:F34"/>
    <mergeCell ref="G31:G34"/>
  </mergeCells>
  <pageMargins left="0.31496062992125984" right="0.31496062992125984" top="0" bottom="0" header="0.31496062992125984" footer="0.31496062992125984"/>
  <pageSetup paperSize="9" scale="47" orientation="portrait" horizontalDpi="4294967293" verticalDpi="0" r:id="rId1"/>
  <ignoredErrors>
    <ignoredError sqref="A5 A9" numberStoredAsText="1"/>
    <ignoredError sqref="A13 A17" twoDigitTextYear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0" zoomScaleNormal="90" workbookViewId="0">
      <pane xSplit="1" ySplit="3" topLeftCell="B4" activePane="bottomRight" state="frozen"/>
      <selection activeCell="J17" sqref="J17"/>
      <selection pane="topRight" activeCell="J17" sqref="J17"/>
      <selection pane="bottomLeft" activeCell="J17" sqref="J17"/>
      <selection pane="bottomRight" activeCell="J1" sqref="J1"/>
    </sheetView>
  </sheetViews>
  <sheetFormatPr defaultRowHeight="15" x14ac:dyDescent="0.25"/>
  <cols>
    <col min="1" max="1" width="6.28515625" style="1" customWidth="1"/>
    <col min="2" max="2" width="30" style="1" customWidth="1"/>
    <col min="3" max="3" width="10.5703125" style="1" bestFit="1" customWidth="1"/>
    <col min="4" max="4" width="22.5703125" style="1" bestFit="1" customWidth="1"/>
    <col min="5" max="5" width="9.7109375" style="1" bestFit="1" customWidth="1"/>
    <col min="6" max="6" width="18.42578125" style="1" customWidth="1"/>
    <col min="7" max="7" width="12.42578125" style="1" customWidth="1"/>
    <col min="8" max="8" width="31.7109375" style="1" customWidth="1"/>
    <col min="9" max="9" width="8.28515625" style="1" customWidth="1"/>
    <col min="10" max="10" width="42.28515625" style="1" customWidth="1"/>
  </cols>
  <sheetData>
    <row r="1" spans="1:10" ht="60" x14ac:dyDescent="0.25">
      <c r="J1" s="8" t="s">
        <v>271</v>
      </c>
    </row>
    <row r="2" spans="1:10" ht="31.5" customHeight="1" x14ac:dyDescent="0.25">
      <c r="A2" s="327" t="s">
        <v>284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58.5" customHeight="1" x14ac:dyDescent="0.25">
      <c r="A3" s="2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0.75" customHeight="1" x14ac:dyDescent="0.25">
      <c r="A4" s="69" t="s">
        <v>116</v>
      </c>
      <c r="B4" s="308" t="s">
        <v>405</v>
      </c>
      <c r="C4" s="374"/>
      <c r="D4" s="309"/>
      <c r="E4" s="28"/>
      <c r="F4" s="62"/>
      <c r="G4" s="62">
        <f>G5+G9+G18</f>
        <v>40</v>
      </c>
      <c r="H4" s="62"/>
      <c r="I4" s="62"/>
      <c r="J4" s="50"/>
    </row>
    <row r="5" spans="1:10" ht="29.2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5" t="s">
        <v>15</v>
      </c>
      <c r="G5" s="364">
        <v>10</v>
      </c>
      <c r="H5" s="275" t="s">
        <v>381</v>
      </c>
      <c r="I5" s="384"/>
      <c r="J5" s="343"/>
    </row>
    <row r="6" spans="1:10" ht="21.75" customHeight="1" x14ac:dyDescent="0.25">
      <c r="A6" s="304"/>
      <c r="B6" s="276"/>
      <c r="C6" s="276"/>
      <c r="D6" s="6" t="s">
        <v>35</v>
      </c>
      <c r="E6" s="6" t="s">
        <v>148</v>
      </c>
      <c r="F6" s="276"/>
      <c r="G6" s="365"/>
      <c r="H6" s="276"/>
      <c r="I6" s="385"/>
      <c r="J6" s="344"/>
    </row>
    <row r="7" spans="1:10" ht="22.5" customHeight="1" x14ac:dyDescent="0.25">
      <c r="A7" s="304"/>
      <c r="B7" s="276"/>
      <c r="C7" s="276"/>
      <c r="D7" s="6" t="s">
        <v>36</v>
      </c>
      <c r="E7" s="6" t="s">
        <v>149</v>
      </c>
      <c r="F7" s="276"/>
      <c r="G7" s="365"/>
      <c r="H7" s="276"/>
      <c r="I7" s="385"/>
      <c r="J7" s="344"/>
    </row>
    <row r="8" spans="1:10" ht="34.5" customHeight="1" x14ac:dyDescent="0.25">
      <c r="A8" s="304"/>
      <c r="B8" s="277"/>
      <c r="C8" s="277"/>
      <c r="D8" s="6" t="s">
        <v>37</v>
      </c>
      <c r="E8" s="6" t="s">
        <v>112</v>
      </c>
      <c r="F8" s="277"/>
      <c r="G8" s="366"/>
      <c r="H8" s="277"/>
      <c r="I8" s="386"/>
      <c r="J8" s="345"/>
    </row>
    <row r="9" spans="1:10" ht="34.5" customHeight="1" x14ac:dyDescent="0.25">
      <c r="A9" s="157" t="s">
        <v>22</v>
      </c>
      <c r="B9" s="308" t="s">
        <v>447</v>
      </c>
      <c r="C9" s="374"/>
      <c r="D9" s="309"/>
      <c r="E9" s="6"/>
      <c r="F9" s="156"/>
      <c r="G9" s="159">
        <f>G10+G14</f>
        <v>20</v>
      </c>
      <c r="H9" s="155"/>
      <c r="I9" s="160"/>
      <c r="J9" s="158"/>
    </row>
    <row r="10" spans="1:10" ht="34.5" customHeight="1" x14ac:dyDescent="0.25">
      <c r="A10" s="301" t="s">
        <v>43</v>
      </c>
      <c r="B10" s="275" t="s">
        <v>106</v>
      </c>
      <c r="C10" s="275" t="s">
        <v>9</v>
      </c>
      <c r="D10" s="6" t="s">
        <v>34</v>
      </c>
      <c r="E10" s="5" t="s">
        <v>38</v>
      </c>
      <c r="F10" s="275" t="s">
        <v>15</v>
      </c>
      <c r="G10" s="364">
        <v>10</v>
      </c>
      <c r="H10" s="275" t="s">
        <v>206</v>
      </c>
      <c r="I10" s="384"/>
      <c r="J10" s="343"/>
    </row>
    <row r="11" spans="1:10" ht="34.5" customHeight="1" x14ac:dyDescent="0.25">
      <c r="A11" s="302"/>
      <c r="B11" s="276"/>
      <c r="C11" s="276"/>
      <c r="D11" s="6" t="s">
        <v>35</v>
      </c>
      <c r="E11" s="5" t="s">
        <v>39</v>
      </c>
      <c r="F11" s="276"/>
      <c r="G11" s="365"/>
      <c r="H11" s="276"/>
      <c r="I11" s="385"/>
      <c r="J11" s="344"/>
    </row>
    <row r="12" spans="1:10" ht="29.25" customHeight="1" x14ac:dyDescent="0.25">
      <c r="A12" s="302"/>
      <c r="B12" s="276"/>
      <c r="C12" s="276"/>
      <c r="D12" s="6" t="s">
        <v>36</v>
      </c>
      <c r="E12" s="5" t="s">
        <v>40</v>
      </c>
      <c r="F12" s="276"/>
      <c r="G12" s="365"/>
      <c r="H12" s="276"/>
      <c r="I12" s="385"/>
      <c r="J12" s="344"/>
    </row>
    <row r="13" spans="1:10" ht="19.5" customHeight="1" x14ac:dyDescent="0.25">
      <c r="A13" s="303"/>
      <c r="B13" s="277"/>
      <c r="C13" s="277"/>
      <c r="D13" s="6" t="s">
        <v>37</v>
      </c>
      <c r="E13" s="5" t="s">
        <v>123</v>
      </c>
      <c r="F13" s="277"/>
      <c r="G13" s="366"/>
      <c r="H13" s="277"/>
      <c r="I13" s="386"/>
      <c r="J13" s="345"/>
    </row>
    <row r="14" spans="1:10" ht="30" customHeight="1" x14ac:dyDescent="0.25">
      <c r="A14" s="301" t="s">
        <v>44</v>
      </c>
      <c r="B14" s="275" t="s">
        <v>411</v>
      </c>
      <c r="C14" s="275" t="s">
        <v>9</v>
      </c>
      <c r="D14" s="6" t="s">
        <v>34</v>
      </c>
      <c r="E14" s="5" t="s">
        <v>38</v>
      </c>
      <c r="F14" s="275" t="s">
        <v>15</v>
      </c>
      <c r="G14" s="364">
        <v>10</v>
      </c>
      <c r="H14" s="275" t="s">
        <v>207</v>
      </c>
      <c r="I14" s="384"/>
      <c r="J14" s="343"/>
    </row>
    <row r="15" spans="1:10" ht="20.25" customHeight="1" x14ac:dyDescent="0.25">
      <c r="A15" s="302"/>
      <c r="B15" s="276"/>
      <c r="C15" s="276"/>
      <c r="D15" s="6" t="s">
        <v>35</v>
      </c>
      <c r="E15" s="5" t="s">
        <v>39</v>
      </c>
      <c r="F15" s="276"/>
      <c r="G15" s="365"/>
      <c r="H15" s="276"/>
      <c r="I15" s="385"/>
      <c r="J15" s="344"/>
    </row>
    <row r="16" spans="1:10" ht="34.5" customHeight="1" x14ac:dyDescent="0.25">
      <c r="A16" s="302"/>
      <c r="B16" s="276"/>
      <c r="C16" s="276"/>
      <c r="D16" s="6" t="s">
        <v>36</v>
      </c>
      <c r="E16" s="5" t="s">
        <v>40</v>
      </c>
      <c r="F16" s="276"/>
      <c r="G16" s="365"/>
      <c r="H16" s="276"/>
      <c r="I16" s="385"/>
      <c r="J16" s="344"/>
    </row>
    <row r="17" spans="1:12" ht="16.5" customHeight="1" x14ac:dyDescent="0.25">
      <c r="A17" s="303"/>
      <c r="B17" s="277"/>
      <c r="C17" s="277"/>
      <c r="D17" s="6" t="s">
        <v>37</v>
      </c>
      <c r="E17" s="5" t="s">
        <v>123</v>
      </c>
      <c r="F17" s="277"/>
      <c r="G17" s="366"/>
      <c r="H17" s="277"/>
      <c r="I17" s="386"/>
      <c r="J17" s="345"/>
    </row>
    <row r="18" spans="1:12" ht="34.5" customHeight="1" x14ac:dyDescent="0.25">
      <c r="A18" s="301" t="s">
        <v>23</v>
      </c>
      <c r="B18" s="275" t="s">
        <v>468</v>
      </c>
      <c r="C18" s="275" t="s">
        <v>9</v>
      </c>
      <c r="D18" s="6" t="s">
        <v>34</v>
      </c>
      <c r="E18" s="5" t="s">
        <v>38</v>
      </c>
      <c r="F18" s="275" t="s">
        <v>15</v>
      </c>
      <c r="G18" s="364">
        <v>10</v>
      </c>
      <c r="H18" s="272" t="s">
        <v>208</v>
      </c>
      <c r="I18" s="384"/>
      <c r="J18" s="343"/>
    </row>
    <row r="19" spans="1:12" ht="25.5" customHeight="1" x14ac:dyDescent="0.25">
      <c r="A19" s="302"/>
      <c r="B19" s="276"/>
      <c r="C19" s="276"/>
      <c r="D19" s="6" t="s">
        <v>35</v>
      </c>
      <c r="E19" s="5" t="s">
        <v>39</v>
      </c>
      <c r="F19" s="276"/>
      <c r="G19" s="365"/>
      <c r="H19" s="273"/>
      <c r="I19" s="385"/>
      <c r="J19" s="344"/>
    </row>
    <row r="20" spans="1:12" ht="34.5" customHeight="1" x14ac:dyDescent="0.25">
      <c r="A20" s="302"/>
      <c r="B20" s="276"/>
      <c r="C20" s="276"/>
      <c r="D20" s="6" t="s">
        <v>36</v>
      </c>
      <c r="E20" s="5" t="s">
        <v>40</v>
      </c>
      <c r="F20" s="276"/>
      <c r="G20" s="365"/>
      <c r="H20" s="273"/>
      <c r="I20" s="385"/>
      <c r="J20" s="344"/>
    </row>
    <row r="21" spans="1:12" ht="20.25" customHeight="1" x14ac:dyDescent="0.25">
      <c r="A21" s="303"/>
      <c r="B21" s="277"/>
      <c r="C21" s="277"/>
      <c r="D21" s="6" t="s">
        <v>37</v>
      </c>
      <c r="E21" s="5" t="s">
        <v>123</v>
      </c>
      <c r="F21" s="277"/>
      <c r="G21" s="366"/>
      <c r="H21" s="274"/>
      <c r="I21" s="386"/>
      <c r="J21" s="345"/>
    </row>
    <row r="22" spans="1:12" ht="106.5" customHeight="1" x14ac:dyDescent="0.25">
      <c r="A22" s="36">
        <v>2</v>
      </c>
      <c r="B22" s="156" t="s">
        <v>109</v>
      </c>
      <c r="C22" s="28" t="s">
        <v>9</v>
      </c>
      <c r="D22" s="28" t="s">
        <v>65</v>
      </c>
      <c r="E22" s="170" t="s">
        <v>112</v>
      </c>
      <c r="F22" s="28" t="s">
        <v>220</v>
      </c>
      <c r="G22" s="36">
        <v>15</v>
      </c>
      <c r="H22" s="28" t="s">
        <v>461</v>
      </c>
      <c r="I22" s="116"/>
      <c r="J22" s="36"/>
    </row>
    <row r="23" spans="1:12" ht="89.25" customHeight="1" x14ac:dyDescent="0.25">
      <c r="A23" s="36">
        <v>3</v>
      </c>
      <c r="B23" s="156" t="s">
        <v>110</v>
      </c>
      <c r="C23" s="28" t="s">
        <v>9</v>
      </c>
      <c r="D23" s="36" t="s">
        <v>65</v>
      </c>
      <c r="E23" s="172" t="s">
        <v>112</v>
      </c>
      <c r="F23" s="28" t="s">
        <v>220</v>
      </c>
      <c r="G23" s="36">
        <v>15</v>
      </c>
      <c r="H23" s="28" t="s">
        <v>466</v>
      </c>
      <c r="I23" s="131"/>
      <c r="J23" s="23"/>
    </row>
    <row r="24" spans="1:12" ht="126" customHeight="1" x14ac:dyDescent="0.25">
      <c r="A24" s="364">
        <v>4</v>
      </c>
      <c r="B24" s="275" t="s">
        <v>97</v>
      </c>
      <c r="C24" s="275" t="s">
        <v>9</v>
      </c>
      <c r="D24" s="124" t="s">
        <v>34</v>
      </c>
      <c r="E24" s="124" t="s">
        <v>122</v>
      </c>
      <c r="F24" s="275" t="s">
        <v>220</v>
      </c>
      <c r="G24" s="275">
        <v>15</v>
      </c>
      <c r="H24" s="355" t="s">
        <v>350</v>
      </c>
      <c r="I24" s="275"/>
      <c r="J24" s="275"/>
    </row>
    <row r="25" spans="1:12" ht="15" customHeight="1" x14ac:dyDescent="0.25">
      <c r="A25" s="365"/>
      <c r="B25" s="276"/>
      <c r="C25" s="276"/>
      <c r="D25" s="124" t="s">
        <v>35</v>
      </c>
      <c r="E25" s="101" t="s">
        <v>375</v>
      </c>
      <c r="F25" s="276"/>
      <c r="G25" s="276"/>
      <c r="H25" s="356"/>
      <c r="I25" s="276"/>
      <c r="J25" s="276"/>
      <c r="L25" s="125"/>
    </row>
    <row r="26" spans="1:12" x14ac:dyDescent="0.25">
      <c r="A26" s="365"/>
      <c r="B26" s="276"/>
      <c r="C26" s="276"/>
      <c r="D26" s="124" t="s">
        <v>36</v>
      </c>
      <c r="E26" s="124" t="s">
        <v>374</v>
      </c>
      <c r="F26" s="276"/>
      <c r="G26" s="276"/>
      <c r="H26" s="356"/>
      <c r="I26" s="276"/>
      <c r="J26" s="276"/>
    </row>
    <row r="27" spans="1:12" ht="36.75" customHeight="1" x14ac:dyDescent="0.25">
      <c r="A27" s="366"/>
      <c r="B27" s="277"/>
      <c r="C27" s="277"/>
      <c r="D27" s="124" t="s">
        <v>37</v>
      </c>
      <c r="E27" s="124" t="s">
        <v>376</v>
      </c>
      <c r="F27" s="277"/>
      <c r="G27" s="277"/>
      <c r="H27" s="357"/>
      <c r="I27" s="277"/>
      <c r="J27" s="277"/>
    </row>
    <row r="28" spans="1:12" ht="60" customHeight="1" x14ac:dyDescent="0.25">
      <c r="A28" s="36">
        <v>5</v>
      </c>
      <c r="B28" s="156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36"/>
      <c r="J28" s="23"/>
    </row>
    <row r="29" spans="1:12" x14ac:dyDescent="0.25">
      <c r="A29" s="26"/>
      <c r="B29" s="23" t="s">
        <v>16</v>
      </c>
      <c r="C29" s="23"/>
      <c r="D29" s="23"/>
      <c r="E29" s="23"/>
      <c r="F29" s="23"/>
      <c r="G29" s="23">
        <f>G28+G24+G23+G22+G4</f>
        <v>100</v>
      </c>
      <c r="H29" s="23"/>
      <c r="I29" s="23"/>
      <c r="J29" s="97">
        <f>J5+J10+J14+J18+J22+J23+J24+J28</f>
        <v>0</v>
      </c>
    </row>
  </sheetData>
  <mergeCells count="43">
    <mergeCell ref="B9:D9"/>
    <mergeCell ref="G14:G17"/>
    <mergeCell ref="I10:I13"/>
    <mergeCell ref="J10:J13"/>
    <mergeCell ref="I14:I17"/>
    <mergeCell ref="H14:H17"/>
    <mergeCell ref="J14:J17"/>
    <mergeCell ref="G10:G13"/>
    <mergeCell ref="H10:H13"/>
    <mergeCell ref="A10:A13"/>
    <mergeCell ref="A14:A17"/>
    <mergeCell ref="B14:B17"/>
    <mergeCell ref="C14:C17"/>
    <mergeCell ref="F14:F17"/>
    <mergeCell ref="F10:F13"/>
    <mergeCell ref="B10:B13"/>
    <mergeCell ref="C10:C13"/>
    <mergeCell ref="I5:I8"/>
    <mergeCell ref="J5:J8"/>
    <mergeCell ref="A2:J2"/>
    <mergeCell ref="A5:A8"/>
    <mergeCell ref="B5:B8"/>
    <mergeCell ref="C5:C8"/>
    <mergeCell ref="G5:G8"/>
    <mergeCell ref="H5:H8"/>
    <mergeCell ref="F5:F8"/>
    <mergeCell ref="B4:D4"/>
    <mergeCell ref="H24:H27"/>
    <mergeCell ref="I24:I27"/>
    <mergeCell ref="J24:J27"/>
    <mergeCell ref="A24:A27"/>
    <mergeCell ref="B24:B27"/>
    <mergeCell ref="C24:C27"/>
    <mergeCell ref="F24:F27"/>
    <mergeCell ref="G24:G27"/>
    <mergeCell ref="H18:H21"/>
    <mergeCell ref="I18:I21"/>
    <mergeCell ref="J18:J21"/>
    <mergeCell ref="A18:A21"/>
    <mergeCell ref="B18:B21"/>
    <mergeCell ref="C18:C21"/>
    <mergeCell ref="F18:F21"/>
    <mergeCell ref="G18:G21"/>
  </mergeCells>
  <pageMargins left="0.31496062992125984" right="0.31496062992125984" top="0.55118110236220474" bottom="0.74803149606299213" header="0.31496062992125984" footer="0.31496062992125984"/>
  <pageSetup paperSize="9" scale="50" fitToHeight="0" orientation="portrait" horizontalDpi="4294967293" verticalDpi="0" r:id="rId1"/>
  <ignoredErrors>
    <ignoredError sqref="A22:A23 A4:A9" numberStoredAsText="1"/>
    <ignoredError sqref="A14:A17 A10 A19:A21" twoDigitTextYear="1"/>
    <ignoredError sqref="A18" twoDigitTextYear="1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M10" sqref="M10"/>
    </sheetView>
  </sheetViews>
  <sheetFormatPr defaultRowHeight="15" x14ac:dyDescent="0.25"/>
  <cols>
    <col min="1" max="1" width="5.85546875" style="1" customWidth="1"/>
    <col min="2" max="2" width="25.140625" style="1" customWidth="1"/>
    <col min="3" max="3" width="10.42578125" style="1" customWidth="1"/>
    <col min="4" max="4" width="24" style="1" customWidth="1"/>
    <col min="5" max="5" width="9.5703125" style="1" customWidth="1"/>
    <col min="6" max="6" width="16.42578125" style="1" customWidth="1"/>
    <col min="7" max="7" width="10.85546875" style="1" customWidth="1"/>
    <col min="8" max="8" width="33.140625" style="1" customWidth="1"/>
    <col min="9" max="9" width="8.42578125" style="1" customWidth="1"/>
    <col min="10" max="10" width="38.28515625" style="1" customWidth="1"/>
    <col min="11" max="11" width="10.140625" bestFit="1" customWidth="1"/>
  </cols>
  <sheetData>
    <row r="1" spans="1:10" ht="64.5" customHeight="1" x14ac:dyDescent="0.25">
      <c r="J1" s="8" t="s">
        <v>272</v>
      </c>
    </row>
    <row r="2" spans="1:10" ht="29.25" customHeight="1" x14ac:dyDescent="0.25">
      <c r="A2" s="327" t="s">
        <v>283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75.75" customHeight="1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ht="27.75" customHeight="1" x14ac:dyDescent="0.25">
      <c r="A4" s="69" t="s">
        <v>116</v>
      </c>
      <c r="B4" s="308" t="s">
        <v>405</v>
      </c>
      <c r="C4" s="374"/>
      <c r="D4" s="309"/>
      <c r="E4" s="28"/>
      <c r="F4" s="62"/>
      <c r="G4" s="62">
        <f>G5+G9+G18</f>
        <v>40</v>
      </c>
      <c r="H4" s="62"/>
      <c r="I4" s="50"/>
      <c r="J4" s="50"/>
    </row>
    <row r="5" spans="1:10" ht="1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10</v>
      </c>
      <c r="H5" s="275" t="s">
        <v>381</v>
      </c>
      <c r="I5" s="371"/>
      <c r="J5" s="343"/>
    </row>
    <row r="6" spans="1:10" ht="30" customHeight="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372"/>
      <c r="J6" s="344"/>
    </row>
    <row r="7" spans="1:10" ht="28.5" customHeight="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372"/>
      <c r="J7" s="344"/>
    </row>
    <row r="8" spans="1:10" ht="30.75" customHeight="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373"/>
      <c r="J8" s="345"/>
    </row>
    <row r="9" spans="1:10" ht="36" customHeight="1" x14ac:dyDescent="0.25">
      <c r="A9" s="163" t="s">
        <v>22</v>
      </c>
      <c r="B9" s="346" t="s">
        <v>447</v>
      </c>
      <c r="C9" s="387"/>
      <c r="D9" s="347"/>
      <c r="E9" s="6"/>
      <c r="F9" s="161"/>
      <c r="G9" s="165">
        <v>20</v>
      </c>
      <c r="H9" s="162"/>
      <c r="I9" s="166"/>
      <c r="J9" s="164"/>
    </row>
    <row r="10" spans="1:10" ht="30.75" customHeight="1" x14ac:dyDescent="0.25">
      <c r="A10" s="301" t="s">
        <v>43</v>
      </c>
      <c r="B10" s="275" t="s">
        <v>106</v>
      </c>
      <c r="C10" s="275" t="s">
        <v>9</v>
      </c>
      <c r="D10" s="5" t="s">
        <v>34</v>
      </c>
      <c r="E10" s="5" t="s">
        <v>38</v>
      </c>
      <c r="F10" s="275" t="s">
        <v>15</v>
      </c>
      <c r="G10" s="364">
        <v>10</v>
      </c>
      <c r="H10" s="275" t="s">
        <v>206</v>
      </c>
      <c r="I10" s="371"/>
      <c r="J10" s="343"/>
    </row>
    <row r="11" spans="1:10" ht="30.75" customHeight="1" x14ac:dyDescent="0.25">
      <c r="A11" s="302"/>
      <c r="B11" s="276"/>
      <c r="C11" s="276"/>
      <c r="D11" s="5" t="s">
        <v>35</v>
      </c>
      <c r="E11" s="5" t="s">
        <v>39</v>
      </c>
      <c r="F11" s="276"/>
      <c r="G11" s="365"/>
      <c r="H11" s="276"/>
      <c r="I11" s="372"/>
      <c r="J11" s="344"/>
    </row>
    <row r="12" spans="1:10" ht="24.75" customHeight="1" x14ac:dyDescent="0.25">
      <c r="A12" s="302"/>
      <c r="B12" s="276"/>
      <c r="C12" s="276"/>
      <c r="D12" s="5" t="s">
        <v>36</v>
      </c>
      <c r="E12" s="5" t="s">
        <v>40</v>
      </c>
      <c r="F12" s="276"/>
      <c r="G12" s="365"/>
      <c r="H12" s="276"/>
      <c r="I12" s="372"/>
      <c r="J12" s="344"/>
    </row>
    <row r="13" spans="1:10" ht="22.5" customHeight="1" x14ac:dyDescent="0.25">
      <c r="A13" s="303"/>
      <c r="B13" s="277"/>
      <c r="C13" s="277"/>
      <c r="D13" s="5" t="s">
        <v>37</v>
      </c>
      <c r="E13" s="5" t="s">
        <v>123</v>
      </c>
      <c r="F13" s="277"/>
      <c r="G13" s="366"/>
      <c r="H13" s="277"/>
      <c r="I13" s="373"/>
      <c r="J13" s="345"/>
    </row>
    <row r="14" spans="1:10" ht="26.25" customHeight="1" x14ac:dyDescent="0.25">
      <c r="A14" s="301" t="s">
        <v>44</v>
      </c>
      <c r="B14" s="275" t="s">
        <v>105</v>
      </c>
      <c r="C14" s="275" t="s">
        <v>9</v>
      </c>
      <c r="D14" s="5" t="s">
        <v>34</v>
      </c>
      <c r="E14" s="5" t="s">
        <v>38</v>
      </c>
      <c r="F14" s="275" t="s">
        <v>15</v>
      </c>
      <c r="G14" s="364">
        <v>10</v>
      </c>
      <c r="H14" s="275" t="s">
        <v>207</v>
      </c>
      <c r="I14" s="371"/>
      <c r="J14" s="343"/>
    </row>
    <row r="15" spans="1:10" ht="17.25" customHeight="1" x14ac:dyDescent="0.25">
      <c r="A15" s="302"/>
      <c r="B15" s="276"/>
      <c r="C15" s="276"/>
      <c r="D15" s="5" t="s">
        <v>35</v>
      </c>
      <c r="E15" s="5" t="s">
        <v>39</v>
      </c>
      <c r="F15" s="276"/>
      <c r="G15" s="365"/>
      <c r="H15" s="276"/>
      <c r="I15" s="372"/>
      <c r="J15" s="344"/>
    </row>
    <row r="16" spans="1:10" ht="30.75" customHeight="1" x14ac:dyDescent="0.25">
      <c r="A16" s="302"/>
      <c r="B16" s="276"/>
      <c r="C16" s="276"/>
      <c r="D16" s="5" t="s">
        <v>36</v>
      </c>
      <c r="E16" s="5" t="s">
        <v>40</v>
      </c>
      <c r="F16" s="276"/>
      <c r="G16" s="365"/>
      <c r="H16" s="276"/>
      <c r="I16" s="372"/>
      <c r="J16" s="344"/>
    </row>
    <row r="17" spans="1:11" ht="15" customHeight="1" x14ac:dyDescent="0.25">
      <c r="A17" s="303"/>
      <c r="B17" s="277"/>
      <c r="C17" s="277"/>
      <c r="D17" s="5" t="s">
        <v>37</v>
      </c>
      <c r="E17" s="5" t="s">
        <v>123</v>
      </c>
      <c r="F17" s="277"/>
      <c r="G17" s="366"/>
      <c r="H17" s="277"/>
      <c r="I17" s="373"/>
      <c r="J17" s="345"/>
    </row>
    <row r="18" spans="1:11" ht="20.25" customHeight="1" x14ac:dyDescent="0.25">
      <c r="A18" s="301" t="s">
        <v>23</v>
      </c>
      <c r="B18" s="275" t="s">
        <v>468</v>
      </c>
      <c r="C18" s="275" t="s">
        <v>9</v>
      </c>
      <c r="D18" s="5" t="s">
        <v>34</v>
      </c>
      <c r="E18" s="5" t="s">
        <v>38</v>
      </c>
      <c r="F18" s="275" t="s">
        <v>15</v>
      </c>
      <c r="G18" s="364">
        <v>10</v>
      </c>
      <c r="H18" s="272" t="s">
        <v>208</v>
      </c>
      <c r="I18" s="371"/>
      <c r="J18" s="343"/>
    </row>
    <row r="19" spans="1:11" ht="14.25" customHeight="1" x14ac:dyDescent="0.25">
      <c r="A19" s="302"/>
      <c r="B19" s="276"/>
      <c r="C19" s="276"/>
      <c r="D19" s="5" t="s">
        <v>35</v>
      </c>
      <c r="E19" s="5" t="s">
        <v>39</v>
      </c>
      <c r="F19" s="276"/>
      <c r="G19" s="365"/>
      <c r="H19" s="273"/>
      <c r="I19" s="372"/>
      <c r="J19" s="344"/>
    </row>
    <row r="20" spans="1:11" ht="24.75" customHeight="1" x14ac:dyDescent="0.25">
      <c r="A20" s="302"/>
      <c r="B20" s="276"/>
      <c r="C20" s="276"/>
      <c r="D20" s="5" t="s">
        <v>36</v>
      </c>
      <c r="E20" s="5" t="s">
        <v>40</v>
      </c>
      <c r="F20" s="276"/>
      <c r="G20" s="365"/>
      <c r="H20" s="273"/>
      <c r="I20" s="372"/>
      <c r="J20" s="344"/>
    </row>
    <row r="21" spans="1:11" ht="48" customHeight="1" x14ac:dyDescent="0.25">
      <c r="A21" s="303"/>
      <c r="B21" s="277"/>
      <c r="C21" s="277"/>
      <c r="D21" s="5" t="s">
        <v>37</v>
      </c>
      <c r="E21" s="5" t="s">
        <v>123</v>
      </c>
      <c r="F21" s="277"/>
      <c r="G21" s="366"/>
      <c r="H21" s="274"/>
      <c r="I21" s="373"/>
      <c r="J21" s="345"/>
    </row>
    <row r="22" spans="1:11" ht="100.5" customHeight="1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0" t="s">
        <v>112</v>
      </c>
      <c r="F22" s="28" t="s">
        <v>221</v>
      </c>
      <c r="G22" s="36">
        <v>15</v>
      </c>
      <c r="H22" s="28" t="s">
        <v>461</v>
      </c>
      <c r="I22" s="116"/>
      <c r="J22" s="36"/>
    </row>
    <row r="23" spans="1:11" ht="80.25" customHeight="1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2" t="s">
        <v>112</v>
      </c>
      <c r="F23" s="28" t="s">
        <v>221</v>
      </c>
      <c r="G23" s="36">
        <v>15</v>
      </c>
      <c r="H23" s="28" t="s">
        <v>466</v>
      </c>
      <c r="I23" s="112"/>
      <c r="J23" s="36"/>
      <c r="K23" s="144"/>
    </row>
    <row r="24" spans="1:11" ht="150" customHeight="1" x14ac:dyDescent="0.25">
      <c r="A24" s="364">
        <v>4</v>
      </c>
      <c r="B24" s="275" t="s">
        <v>97</v>
      </c>
      <c r="C24" s="275" t="s">
        <v>9</v>
      </c>
      <c r="D24" s="124" t="s">
        <v>34</v>
      </c>
      <c r="E24" s="124" t="s">
        <v>122</v>
      </c>
      <c r="F24" s="275" t="s">
        <v>221</v>
      </c>
      <c r="G24" s="275">
        <v>15</v>
      </c>
      <c r="H24" s="355" t="s">
        <v>350</v>
      </c>
      <c r="I24" s="275"/>
      <c r="J24" s="275"/>
    </row>
    <row r="25" spans="1:11" x14ac:dyDescent="0.25">
      <c r="A25" s="365"/>
      <c r="B25" s="276"/>
      <c r="C25" s="276"/>
      <c r="D25" s="124" t="s">
        <v>35</v>
      </c>
      <c r="E25" s="124" t="s">
        <v>375</v>
      </c>
      <c r="F25" s="276"/>
      <c r="G25" s="276"/>
      <c r="H25" s="356"/>
      <c r="I25" s="276"/>
      <c r="J25" s="276"/>
    </row>
    <row r="26" spans="1:11" x14ac:dyDescent="0.25">
      <c r="A26" s="365"/>
      <c r="B26" s="276"/>
      <c r="C26" s="276"/>
      <c r="D26" s="124" t="s">
        <v>36</v>
      </c>
      <c r="E26" s="124" t="s">
        <v>374</v>
      </c>
      <c r="F26" s="276"/>
      <c r="G26" s="276"/>
      <c r="H26" s="356"/>
      <c r="I26" s="276"/>
      <c r="J26" s="276"/>
    </row>
    <row r="27" spans="1:11" x14ac:dyDescent="0.25">
      <c r="A27" s="366"/>
      <c r="B27" s="277"/>
      <c r="C27" s="277"/>
      <c r="D27" s="124" t="s">
        <v>37</v>
      </c>
      <c r="E27" s="124" t="s">
        <v>376</v>
      </c>
      <c r="F27" s="277"/>
      <c r="G27" s="277"/>
      <c r="H27" s="357"/>
      <c r="I27" s="277"/>
      <c r="J27" s="277"/>
    </row>
    <row r="28" spans="1:11" ht="75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1" x14ac:dyDescent="0.25">
      <c r="A29" s="26"/>
      <c r="B29" s="23" t="s">
        <v>16</v>
      </c>
      <c r="C29" s="23"/>
      <c r="D29" s="23"/>
      <c r="E29" s="23"/>
      <c r="F29" s="23"/>
      <c r="G29" s="23">
        <f>G4+G22+G23+G24+G28</f>
        <v>100</v>
      </c>
      <c r="H29" s="23"/>
      <c r="I29" s="23"/>
      <c r="J29" s="97">
        <f>J5+J10+J14+J18+J22+J23+J24+J28</f>
        <v>0</v>
      </c>
    </row>
  </sheetData>
  <mergeCells count="43">
    <mergeCell ref="B9:D9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  <mergeCell ref="H24:H27"/>
    <mergeCell ref="I24:I27"/>
    <mergeCell ref="J24:J27"/>
    <mergeCell ref="A24:A27"/>
    <mergeCell ref="B24:B27"/>
    <mergeCell ref="C24:C27"/>
    <mergeCell ref="F24:F27"/>
    <mergeCell ref="G24:G27"/>
    <mergeCell ref="H10:H13"/>
    <mergeCell ref="H14:H17"/>
    <mergeCell ref="A10:A13"/>
    <mergeCell ref="B10:B13"/>
    <mergeCell ref="C10:C13"/>
    <mergeCell ref="A14:A17"/>
    <mergeCell ref="B14:B17"/>
    <mergeCell ref="C14:C17"/>
    <mergeCell ref="I10:I13"/>
    <mergeCell ref="I14:I17"/>
    <mergeCell ref="J10:J13"/>
    <mergeCell ref="J14:J17"/>
    <mergeCell ref="A18:A21"/>
    <mergeCell ref="B18:B21"/>
    <mergeCell ref="C18:C21"/>
    <mergeCell ref="F18:F21"/>
    <mergeCell ref="G18:G21"/>
    <mergeCell ref="H18:H21"/>
    <mergeCell ref="I18:I21"/>
    <mergeCell ref="J18:J21"/>
    <mergeCell ref="F10:F13"/>
    <mergeCell ref="F14:F17"/>
    <mergeCell ref="G10:G13"/>
    <mergeCell ref="G14:G17"/>
  </mergeCells>
  <pageMargins left="0.31496062992125984" right="0.31496062992125984" top="0" bottom="0" header="0.31496062992125984" footer="0.31496062992125984"/>
  <pageSetup paperSize="9" scale="53" orientation="landscape" horizontalDpi="4294967293" verticalDpi="0" r:id="rId1"/>
  <ignoredErrors>
    <ignoredError sqref="A22:A23 A4:A9 A18" numberStoredAsText="1"/>
    <ignoredError sqref="A14 A10" twoDigitTextYear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J1" sqref="J1"/>
    </sheetView>
  </sheetViews>
  <sheetFormatPr defaultRowHeight="15" x14ac:dyDescent="0.25"/>
  <cols>
    <col min="1" max="1" width="5.140625" style="7" customWidth="1"/>
    <col min="2" max="2" width="26.28515625" style="7" customWidth="1"/>
    <col min="3" max="3" width="12.42578125" style="7" customWidth="1"/>
    <col min="4" max="4" width="23.5703125" style="7" customWidth="1"/>
    <col min="5" max="5" width="11.140625" style="7" customWidth="1"/>
    <col min="6" max="6" width="13.140625" style="7" customWidth="1"/>
    <col min="7" max="7" width="10.85546875" style="7" customWidth="1"/>
    <col min="8" max="8" width="33.5703125" style="7" customWidth="1"/>
    <col min="9" max="9" width="7" style="7" customWidth="1"/>
    <col min="10" max="10" width="38.7109375" style="7" customWidth="1"/>
    <col min="11" max="11" width="30.85546875" customWidth="1"/>
  </cols>
  <sheetData>
    <row r="1" spans="1:10" ht="75" x14ac:dyDescent="0.25">
      <c r="J1" s="8" t="s">
        <v>273</v>
      </c>
    </row>
    <row r="2" spans="1:10" ht="31.5" customHeight="1" x14ac:dyDescent="0.25">
      <c r="A2" s="327" t="s">
        <v>282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45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x14ac:dyDescent="0.25">
      <c r="A4" s="69" t="s">
        <v>116</v>
      </c>
      <c r="B4" s="308" t="s">
        <v>405</v>
      </c>
      <c r="C4" s="374"/>
      <c r="D4" s="309"/>
      <c r="E4" s="28"/>
      <c r="F4" s="62"/>
      <c r="G4" s="62">
        <f>G5+G9+G18</f>
        <v>40</v>
      </c>
      <c r="H4" s="62"/>
      <c r="I4" s="50"/>
      <c r="J4" s="50"/>
    </row>
    <row r="5" spans="1:10" ht="30.7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10</v>
      </c>
      <c r="H5" s="275" t="s">
        <v>381</v>
      </c>
      <c r="I5" s="371"/>
      <c r="J5" s="343"/>
    </row>
    <row r="6" spans="1:10" ht="30.75" customHeight="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372"/>
      <c r="J6" s="344"/>
    </row>
    <row r="7" spans="1:10" ht="25.5" customHeight="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372"/>
      <c r="J7" s="344"/>
    </row>
    <row r="8" spans="1:10" ht="23.25" customHeight="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373"/>
      <c r="J8" s="345"/>
    </row>
    <row r="9" spans="1:10" ht="45" customHeight="1" x14ac:dyDescent="0.25">
      <c r="A9" s="163" t="s">
        <v>22</v>
      </c>
      <c r="B9" s="308" t="s">
        <v>447</v>
      </c>
      <c r="C9" s="374"/>
      <c r="D9" s="309"/>
      <c r="E9" s="6"/>
      <c r="F9" s="161"/>
      <c r="G9" s="165">
        <f>G10+G14</f>
        <v>20</v>
      </c>
      <c r="H9" s="162"/>
      <c r="I9" s="166"/>
      <c r="J9" s="164"/>
    </row>
    <row r="10" spans="1:10" ht="27" customHeight="1" x14ac:dyDescent="0.25">
      <c r="A10" s="301" t="s">
        <v>43</v>
      </c>
      <c r="B10" s="275" t="s">
        <v>106</v>
      </c>
      <c r="C10" s="275" t="s">
        <v>9</v>
      </c>
      <c r="D10" s="5" t="s">
        <v>34</v>
      </c>
      <c r="E10" s="5" t="s">
        <v>38</v>
      </c>
      <c r="F10" s="279" t="s">
        <v>15</v>
      </c>
      <c r="G10" s="364">
        <v>10</v>
      </c>
      <c r="H10" s="275" t="s">
        <v>206</v>
      </c>
      <c r="I10" s="371"/>
      <c r="J10" s="343"/>
    </row>
    <row r="11" spans="1:10" ht="27" customHeight="1" x14ac:dyDescent="0.25">
      <c r="A11" s="302"/>
      <c r="B11" s="276"/>
      <c r="C11" s="276"/>
      <c r="D11" s="5" t="s">
        <v>35</v>
      </c>
      <c r="E11" s="5" t="s">
        <v>39</v>
      </c>
      <c r="F11" s="279"/>
      <c r="G11" s="365"/>
      <c r="H11" s="276"/>
      <c r="I11" s="372"/>
      <c r="J11" s="344"/>
    </row>
    <row r="12" spans="1:10" ht="27" customHeight="1" x14ac:dyDescent="0.25">
      <c r="A12" s="302"/>
      <c r="B12" s="276"/>
      <c r="C12" s="276"/>
      <c r="D12" s="5" t="s">
        <v>36</v>
      </c>
      <c r="E12" s="5" t="s">
        <v>40</v>
      </c>
      <c r="F12" s="279"/>
      <c r="G12" s="365"/>
      <c r="H12" s="276"/>
      <c r="I12" s="372"/>
      <c r="J12" s="344"/>
    </row>
    <row r="13" spans="1:10" ht="27" customHeight="1" x14ac:dyDescent="0.25">
      <c r="A13" s="303"/>
      <c r="B13" s="277"/>
      <c r="C13" s="277"/>
      <c r="D13" s="5" t="s">
        <v>37</v>
      </c>
      <c r="E13" s="5" t="s">
        <v>123</v>
      </c>
      <c r="F13" s="279"/>
      <c r="G13" s="366"/>
      <c r="H13" s="277"/>
      <c r="I13" s="373"/>
      <c r="J13" s="345"/>
    </row>
    <row r="14" spans="1:10" ht="27" customHeight="1" x14ac:dyDescent="0.25">
      <c r="A14" s="301" t="s">
        <v>44</v>
      </c>
      <c r="B14" s="275" t="s">
        <v>105</v>
      </c>
      <c r="C14" s="275" t="s">
        <v>9</v>
      </c>
      <c r="D14" s="5" t="s">
        <v>34</v>
      </c>
      <c r="E14" s="5" t="s">
        <v>38</v>
      </c>
      <c r="F14" s="279" t="s">
        <v>15</v>
      </c>
      <c r="G14" s="364">
        <v>10</v>
      </c>
      <c r="H14" s="275" t="s">
        <v>207</v>
      </c>
      <c r="I14" s="371"/>
      <c r="J14" s="343"/>
    </row>
    <row r="15" spans="1:10" ht="27" customHeight="1" x14ac:dyDescent="0.25">
      <c r="A15" s="302"/>
      <c r="B15" s="276"/>
      <c r="C15" s="276"/>
      <c r="D15" s="5" t="s">
        <v>35</v>
      </c>
      <c r="E15" s="5" t="s">
        <v>39</v>
      </c>
      <c r="F15" s="279"/>
      <c r="G15" s="365"/>
      <c r="H15" s="276"/>
      <c r="I15" s="372"/>
      <c r="J15" s="344"/>
    </row>
    <row r="16" spans="1:10" ht="27" customHeight="1" x14ac:dyDescent="0.25">
      <c r="A16" s="302"/>
      <c r="B16" s="276"/>
      <c r="C16" s="276"/>
      <c r="D16" s="5" t="s">
        <v>36</v>
      </c>
      <c r="E16" s="5" t="s">
        <v>40</v>
      </c>
      <c r="F16" s="279"/>
      <c r="G16" s="365"/>
      <c r="H16" s="276"/>
      <c r="I16" s="372"/>
      <c r="J16" s="344"/>
    </row>
    <row r="17" spans="1:11" ht="27" customHeight="1" x14ac:dyDescent="0.25">
      <c r="A17" s="303"/>
      <c r="B17" s="277"/>
      <c r="C17" s="277"/>
      <c r="D17" s="5" t="s">
        <v>37</v>
      </c>
      <c r="E17" s="5" t="s">
        <v>123</v>
      </c>
      <c r="F17" s="279"/>
      <c r="G17" s="366"/>
      <c r="H17" s="277"/>
      <c r="I17" s="373"/>
      <c r="J17" s="345"/>
    </row>
    <row r="18" spans="1:11" ht="27" customHeight="1" x14ac:dyDescent="0.25">
      <c r="A18" s="301" t="s">
        <v>23</v>
      </c>
      <c r="B18" s="275" t="s">
        <v>468</v>
      </c>
      <c r="C18" s="275" t="s">
        <v>9</v>
      </c>
      <c r="D18" s="5" t="s">
        <v>34</v>
      </c>
      <c r="E18" s="5" t="s">
        <v>38</v>
      </c>
      <c r="F18" s="279" t="s">
        <v>15</v>
      </c>
      <c r="G18" s="364">
        <v>10</v>
      </c>
      <c r="H18" s="272" t="s">
        <v>208</v>
      </c>
      <c r="I18" s="371"/>
      <c r="J18" s="343"/>
    </row>
    <row r="19" spans="1:11" ht="27" customHeight="1" x14ac:dyDescent="0.25">
      <c r="A19" s="302"/>
      <c r="B19" s="276"/>
      <c r="C19" s="276"/>
      <c r="D19" s="5" t="s">
        <v>35</v>
      </c>
      <c r="E19" s="5" t="s">
        <v>39</v>
      </c>
      <c r="F19" s="279"/>
      <c r="G19" s="365"/>
      <c r="H19" s="273"/>
      <c r="I19" s="372"/>
      <c r="J19" s="344"/>
    </row>
    <row r="20" spans="1:11" ht="27" customHeight="1" x14ac:dyDescent="0.25">
      <c r="A20" s="302"/>
      <c r="B20" s="276"/>
      <c r="C20" s="276"/>
      <c r="D20" s="5" t="s">
        <v>36</v>
      </c>
      <c r="E20" s="5" t="s">
        <v>40</v>
      </c>
      <c r="F20" s="279"/>
      <c r="G20" s="365"/>
      <c r="H20" s="273"/>
      <c r="I20" s="372"/>
      <c r="J20" s="344"/>
    </row>
    <row r="21" spans="1:11" ht="27" customHeight="1" x14ac:dyDescent="0.25">
      <c r="A21" s="303"/>
      <c r="B21" s="277"/>
      <c r="C21" s="277"/>
      <c r="D21" s="5" t="s">
        <v>37</v>
      </c>
      <c r="E21" s="5" t="s">
        <v>123</v>
      </c>
      <c r="F21" s="279"/>
      <c r="G21" s="366"/>
      <c r="H21" s="274"/>
      <c r="I21" s="373"/>
      <c r="J21" s="345"/>
    </row>
    <row r="22" spans="1:11" ht="105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0" t="s">
        <v>112</v>
      </c>
      <c r="F22" s="28" t="s">
        <v>222</v>
      </c>
      <c r="G22" s="36">
        <v>15</v>
      </c>
      <c r="H22" s="28" t="s">
        <v>461</v>
      </c>
      <c r="I22" s="154"/>
      <c r="J22" s="154"/>
      <c r="K22" s="152"/>
    </row>
    <row r="23" spans="1:11" ht="90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2" t="s">
        <v>112</v>
      </c>
      <c r="F23" s="28" t="s">
        <v>222</v>
      </c>
      <c r="G23" s="36">
        <v>15</v>
      </c>
      <c r="H23" s="28" t="s">
        <v>466</v>
      </c>
      <c r="I23" s="23"/>
      <c r="J23" s="23"/>
    </row>
    <row r="24" spans="1:11" ht="135" customHeight="1" x14ac:dyDescent="0.25">
      <c r="A24" s="364">
        <v>4</v>
      </c>
      <c r="B24" s="275" t="s">
        <v>97</v>
      </c>
      <c r="C24" s="275" t="s">
        <v>9</v>
      </c>
      <c r="D24" s="124" t="s">
        <v>34</v>
      </c>
      <c r="E24" s="124" t="s">
        <v>122</v>
      </c>
      <c r="F24" s="275" t="s">
        <v>222</v>
      </c>
      <c r="G24" s="275">
        <v>15</v>
      </c>
      <c r="H24" s="355" t="s">
        <v>350</v>
      </c>
      <c r="I24" s="298"/>
      <c r="J24" s="275"/>
    </row>
    <row r="25" spans="1:11" x14ac:dyDescent="0.25">
      <c r="A25" s="365"/>
      <c r="B25" s="276"/>
      <c r="C25" s="276"/>
      <c r="D25" s="124" t="s">
        <v>35</v>
      </c>
      <c r="E25" s="124" t="s">
        <v>375</v>
      </c>
      <c r="F25" s="276"/>
      <c r="G25" s="276"/>
      <c r="H25" s="356"/>
      <c r="I25" s="299"/>
      <c r="J25" s="276"/>
    </row>
    <row r="26" spans="1:11" x14ac:dyDescent="0.25">
      <c r="A26" s="365"/>
      <c r="B26" s="276"/>
      <c r="C26" s="276"/>
      <c r="D26" s="124" t="s">
        <v>36</v>
      </c>
      <c r="E26" s="124" t="s">
        <v>374</v>
      </c>
      <c r="F26" s="276"/>
      <c r="G26" s="276"/>
      <c r="H26" s="356"/>
      <c r="I26" s="299"/>
      <c r="J26" s="276"/>
    </row>
    <row r="27" spans="1:11" x14ac:dyDescent="0.25">
      <c r="A27" s="366"/>
      <c r="B27" s="277"/>
      <c r="C27" s="277"/>
      <c r="D27" s="124" t="s">
        <v>37</v>
      </c>
      <c r="E27" s="124" t="s">
        <v>376</v>
      </c>
      <c r="F27" s="277"/>
      <c r="G27" s="277"/>
      <c r="H27" s="357"/>
      <c r="I27" s="300"/>
      <c r="J27" s="277"/>
    </row>
    <row r="28" spans="1:11" ht="75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1" x14ac:dyDescent="0.25">
      <c r="A29" s="87"/>
      <c r="B29" s="36" t="s">
        <v>16</v>
      </c>
      <c r="C29" s="36"/>
      <c r="D29" s="36"/>
      <c r="E29" s="36"/>
      <c r="F29" s="36"/>
      <c r="G29" s="36">
        <f>G4+G22+G23+G24+G28</f>
        <v>100</v>
      </c>
      <c r="H29" s="36"/>
      <c r="I29" s="23"/>
      <c r="J29" s="97">
        <f>J5+J10+J14+J18+J22+J23+J24+J28</f>
        <v>0</v>
      </c>
    </row>
    <row r="33" spans="9:10" x14ac:dyDescent="0.25">
      <c r="I33"/>
      <c r="J33"/>
    </row>
    <row r="34" spans="9:10" x14ac:dyDescent="0.25">
      <c r="I34"/>
      <c r="J34"/>
    </row>
    <row r="35" spans="9:10" x14ac:dyDescent="0.25">
      <c r="I35"/>
      <c r="J35"/>
    </row>
    <row r="36" spans="9:10" x14ac:dyDescent="0.25">
      <c r="I36"/>
      <c r="J36"/>
    </row>
    <row r="37" spans="9:10" x14ac:dyDescent="0.25">
      <c r="I37"/>
      <c r="J37"/>
    </row>
  </sheetData>
  <mergeCells count="43">
    <mergeCell ref="B9:D9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  <mergeCell ref="G24:G27"/>
    <mergeCell ref="H24:H27"/>
    <mergeCell ref="I24:I27"/>
    <mergeCell ref="J24:J27"/>
    <mergeCell ref="A24:A27"/>
    <mergeCell ref="B24:B27"/>
    <mergeCell ref="C24:C27"/>
    <mergeCell ref="F24:F27"/>
    <mergeCell ref="A10:A13"/>
    <mergeCell ref="B10:B13"/>
    <mergeCell ref="A14:A17"/>
    <mergeCell ref="B14:B17"/>
    <mergeCell ref="A18:A21"/>
    <mergeCell ref="B18:B21"/>
    <mergeCell ref="C10:C13"/>
    <mergeCell ref="C14:C17"/>
    <mergeCell ref="C18:C21"/>
    <mergeCell ref="F10:F13"/>
    <mergeCell ref="F14:F17"/>
    <mergeCell ref="F18:F21"/>
    <mergeCell ref="G10:G13"/>
    <mergeCell ref="G14:G17"/>
    <mergeCell ref="G18:G21"/>
    <mergeCell ref="H10:H13"/>
    <mergeCell ref="I10:I13"/>
    <mergeCell ref="J10:J13"/>
    <mergeCell ref="H14:H17"/>
    <mergeCell ref="I14:I17"/>
    <mergeCell ref="J14:J17"/>
    <mergeCell ref="H18:H21"/>
    <mergeCell ref="J18:J21"/>
    <mergeCell ref="I18:I21"/>
  </mergeCells>
  <pageMargins left="0.31496062992125984" right="0.11811023622047245" top="0" bottom="0" header="0.31496062992125984" footer="0.31496062992125984"/>
  <pageSetup paperSize="9" scale="54" orientation="landscape" horizontalDpi="4294967293" r:id="rId1"/>
  <ignoredErrors>
    <ignoredError sqref="A4:A8 A9 A11:A13" numberStoredAsText="1"/>
    <ignoredError sqref="A14:A17 A19:A21" twoDigitTextYear="1"/>
    <ignoredError sqref="A10 A18" twoDigitTextYear="1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90" zoomScaleNormal="90" workbookViewId="0">
      <pane xSplit="1" ySplit="3" topLeftCell="B4" activePane="bottomRight" state="frozen"/>
      <selection activeCell="J1" sqref="J1"/>
      <selection pane="topRight" activeCell="J1" sqref="J1"/>
      <selection pane="bottomLeft" activeCell="J1" sqref="J1"/>
      <selection pane="bottomRight" activeCell="J1" sqref="J1"/>
    </sheetView>
  </sheetViews>
  <sheetFormatPr defaultRowHeight="15" x14ac:dyDescent="0.25"/>
  <cols>
    <col min="1" max="1" width="7.5703125" style="1" customWidth="1"/>
    <col min="2" max="2" width="26.7109375" style="1" customWidth="1"/>
    <col min="3" max="3" width="10" style="1" customWidth="1"/>
    <col min="4" max="4" width="22.5703125" style="1" customWidth="1"/>
    <col min="5" max="5" width="9.7109375" style="1" customWidth="1"/>
    <col min="6" max="6" width="19.7109375" style="1" customWidth="1"/>
    <col min="7" max="7" width="10.85546875" style="1" customWidth="1"/>
    <col min="8" max="8" width="43.85546875" style="1" customWidth="1"/>
    <col min="9" max="9" width="8.140625" style="1" customWidth="1"/>
    <col min="10" max="10" width="44.85546875" style="1" customWidth="1"/>
    <col min="12" max="12" width="62.5703125" customWidth="1"/>
  </cols>
  <sheetData>
    <row r="1" spans="1:10" ht="60" x14ac:dyDescent="0.25">
      <c r="J1" s="8" t="s">
        <v>274</v>
      </c>
    </row>
    <row r="2" spans="1:10" ht="36.75" customHeight="1" x14ac:dyDescent="0.25">
      <c r="A2" s="327" t="s">
        <v>281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45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ht="21.75" customHeight="1" x14ac:dyDescent="0.25">
      <c r="A4" s="69" t="s">
        <v>116</v>
      </c>
      <c r="B4" s="308" t="s">
        <v>405</v>
      </c>
      <c r="C4" s="374"/>
      <c r="D4" s="309"/>
      <c r="E4" s="28"/>
      <c r="F4" s="62"/>
      <c r="G4" s="62">
        <f>G5+G9+G18</f>
        <v>40</v>
      </c>
      <c r="H4" s="62"/>
      <c r="I4" s="50"/>
      <c r="J4" s="50"/>
    </row>
    <row r="5" spans="1:10" ht="21.75" customHeight="1" x14ac:dyDescent="0.25">
      <c r="A5" s="304" t="s">
        <v>21</v>
      </c>
      <c r="B5" s="275" t="s">
        <v>108</v>
      </c>
      <c r="C5" s="275" t="s">
        <v>9</v>
      </c>
      <c r="D5" s="6" t="s">
        <v>34</v>
      </c>
      <c r="E5" s="6" t="s">
        <v>138</v>
      </c>
      <c r="F5" s="279" t="s">
        <v>15</v>
      </c>
      <c r="G5" s="364">
        <v>10</v>
      </c>
      <c r="H5" s="275" t="s">
        <v>381</v>
      </c>
      <c r="I5" s="371"/>
      <c r="J5" s="343"/>
    </row>
    <row r="6" spans="1:10" ht="28.5" customHeight="1" x14ac:dyDescent="0.25">
      <c r="A6" s="304"/>
      <c r="B6" s="276"/>
      <c r="C6" s="276"/>
      <c r="D6" s="6" t="s">
        <v>35</v>
      </c>
      <c r="E6" s="6" t="s">
        <v>148</v>
      </c>
      <c r="F6" s="279"/>
      <c r="G6" s="365"/>
      <c r="H6" s="276"/>
      <c r="I6" s="372"/>
      <c r="J6" s="344"/>
    </row>
    <row r="7" spans="1:10" ht="21.75" customHeight="1" x14ac:dyDescent="0.25">
      <c r="A7" s="304"/>
      <c r="B7" s="276"/>
      <c r="C7" s="276"/>
      <c r="D7" s="6" t="s">
        <v>36</v>
      </c>
      <c r="E7" s="6" t="s">
        <v>149</v>
      </c>
      <c r="F7" s="279"/>
      <c r="G7" s="365"/>
      <c r="H7" s="276"/>
      <c r="I7" s="372"/>
      <c r="J7" s="344"/>
    </row>
    <row r="8" spans="1:10" ht="25.5" customHeight="1" x14ac:dyDescent="0.25">
      <c r="A8" s="304"/>
      <c r="B8" s="277"/>
      <c r="C8" s="277"/>
      <c r="D8" s="6" t="s">
        <v>37</v>
      </c>
      <c r="E8" s="6" t="s">
        <v>112</v>
      </c>
      <c r="F8" s="279"/>
      <c r="G8" s="366"/>
      <c r="H8" s="277"/>
      <c r="I8" s="373"/>
      <c r="J8" s="345"/>
    </row>
    <row r="9" spans="1:10" ht="36.75" customHeight="1" x14ac:dyDescent="0.25">
      <c r="A9" s="163" t="s">
        <v>22</v>
      </c>
      <c r="B9" s="308" t="s">
        <v>447</v>
      </c>
      <c r="C9" s="374"/>
      <c r="D9" s="309"/>
      <c r="E9" s="6"/>
      <c r="F9" s="161"/>
      <c r="G9" s="165">
        <f>G10+G14</f>
        <v>20</v>
      </c>
      <c r="H9" s="162"/>
      <c r="I9" s="166"/>
      <c r="J9" s="164"/>
    </row>
    <row r="10" spans="1:10" ht="32.25" customHeight="1" x14ac:dyDescent="0.25">
      <c r="A10" s="301" t="s">
        <v>43</v>
      </c>
      <c r="B10" s="275" t="s">
        <v>106</v>
      </c>
      <c r="C10" s="275" t="s">
        <v>9</v>
      </c>
      <c r="D10" s="5" t="s">
        <v>34</v>
      </c>
      <c r="E10" s="5" t="s">
        <v>38</v>
      </c>
      <c r="F10" s="279" t="s">
        <v>15</v>
      </c>
      <c r="G10" s="364">
        <v>10</v>
      </c>
      <c r="H10" s="275" t="s">
        <v>206</v>
      </c>
      <c r="I10" s="371"/>
      <c r="J10" s="343"/>
    </row>
    <row r="11" spans="1:10" ht="32.25" customHeight="1" x14ac:dyDescent="0.25">
      <c r="A11" s="302"/>
      <c r="B11" s="276"/>
      <c r="C11" s="276"/>
      <c r="D11" s="5" t="s">
        <v>35</v>
      </c>
      <c r="E11" s="5" t="s">
        <v>39</v>
      </c>
      <c r="F11" s="279"/>
      <c r="G11" s="365"/>
      <c r="H11" s="276"/>
      <c r="I11" s="372"/>
      <c r="J11" s="344"/>
    </row>
    <row r="12" spans="1:10" ht="32.25" customHeight="1" x14ac:dyDescent="0.25">
      <c r="A12" s="302"/>
      <c r="B12" s="276"/>
      <c r="C12" s="276"/>
      <c r="D12" s="5" t="s">
        <v>36</v>
      </c>
      <c r="E12" s="5" t="s">
        <v>40</v>
      </c>
      <c r="F12" s="279"/>
      <c r="G12" s="365"/>
      <c r="H12" s="276"/>
      <c r="I12" s="372"/>
      <c r="J12" s="344"/>
    </row>
    <row r="13" spans="1:10" ht="32.25" customHeight="1" x14ac:dyDescent="0.25">
      <c r="A13" s="303"/>
      <c r="B13" s="277"/>
      <c r="C13" s="277"/>
      <c r="D13" s="5" t="s">
        <v>37</v>
      </c>
      <c r="E13" s="5" t="s">
        <v>123</v>
      </c>
      <c r="F13" s="279"/>
      <c r="G13" s="366"/>
      <c r="H13" s="277"/>
      <c r="I13" s="373"/>
      <c r="J13" s="345"/>
    </row>
    <row r="14" spans="1:10" ht="32.25" customHeight="1" x14ac:dyDescent="0.25">
      <c r="A14" s="301" t="s">
        <v>44</v>
      </c>
      <c r="B14" s="275" t="s">
        <v>105</v>
      </c>
      <c r="C14" s="275" t="s">
        <v>9</v>
      </c>
      <c r="D14" s="5" t="s">
        <v>34</v>
      </c>
      <c r="E14" s="5" t="s">
        <v>38</v>
      </c>
      <c r="F14" s="279" t="s">
        <v>15</v>
      </c>
      <c r="G14" s="364">
        <v>10</v>
      </c>
      <c r="H14" s="275" t="s">
        <v>207</v>
      </c>
      <c r="I14" s="371"/>
      <c r="J14" s="343"/>
    </row>
    <row r="15" spans="1:10" ht="32.25" customHeight="1" x14ac:dyDescent="0.25">
      <c r="A15" s="302"/>
      <c r="B15" s="276"/>
      <c r="C15" s="276"/>
      <c r="D15" s="5" t="s">
        <v>35</v>
      </c>
      <c r="E15" s="5" t="s">
        <v>39</v>
      </c>
      <c r="F15" s="279"/>
      <c r="G15" s="365"/>
      <c r="H15" s="276"/>
      <c r="I15" s="372"/>
      <c r="J15" s="344"/>
    </row>
    <row r="16" spans="1:10" ht="32.25" customHeight="1" x14ac:dyDescent="0.25">
      <c r="A16" s="302"/>
      <c r="B16" s="276"/>
      <c r="C16" s="276"/>
      <c r="D16" s="5" t="s">
        <v>36</v>
      </c>
      <c r="E16" s="5" t="s">
        <v>40</v>
      </c>
      <c r="F16" s="279"/>
      <c r="G16" s="365"/>
      <c r="H16" s="276"/>
      <c r="I16" s="372"/>
      <c r="J16" s="344"/>
    </row>
    <row r="17" spans="1:10" ht="32.25" customHeight="1" x14ac:dyDescent="0.25">
      <c r="A17" s="303"/>
      <c r="B17" s="277"/>
      <c r="C17" s="277"/>
      <c r="D17" s="5" t="s">
        <v>37</v>
      </c>
      <c r="E17" s="5" t="s">
        <v>123</v>
      </c>
      <c r="F17" s="279"/>
      <c r="G17" s="366"/>
      <c r="H17" s="277"/>
      <c r="I17" s="373"/>
      <c r="J17" s="345"/>
    </row>
    <row r="18" spans="1:10" ht="32.25" customHeight="1" x14ac:dyDescent="0.25">
      <c r="A18" s="301" t="s">
        <v>23</v>
      </c>
      <c r="B18" s="275" t="s">
        <v>468</v>
      </c>
      <c r="C18" s="275" t="s">
        <v>9</v>
      </c>
      <c r="D18" s="5" t="s">
        <v>34</v>
      </c>
      <c r="E18" s="5" t="s">
        <v>38</v>
      </c>
      <c r="F18" s="279" t="s">
        <v>15</v>
      </c>
      <c r="G18" s="364">
        <v>10</v>
      </c>
      <c r="H18" s="272" t="s">
        <v>208</v>
      </c>
      <c r="I18" s="371"/>
      <c r="J18" s="343"/>
    </row>
    <row r="19" spans="1:10" ht="32.25" customHeight="1" x14ac:dyDescent="0.25">
      <c r="A19" s="302"/>
      <c r="B19" s="276"/>
      <c r="C19" s="276"/>
      <c r="D19" s="5" t="s">
        <v>35</v>
      </c>
      <c r="E19" s="5" t="s">
        <v>39</v>
      </c>
      <c r="F19" s="279"/>
      <c r="G19" s="365"/>
      <c r="H19" s="273"/>
      <c r="I19" s="372"/>
      <c r="J19" s="344"/>
    </row>
    <row r="20" spans="1:10" ht="32.25" customHeight="1" x14ac:dyDescent="0.25">
      <c r="A20" s="302"/>
      <c r="B20" s="276"/>
      <c r="C20" s="276"/>
      <c r="D20" s="5" t="s">
        <v>36</v>
      </c>
      <c r="E20" s="5" t="s">
        <v>40</v>
      </c>
      <c r="F20" s="279"/>
      <c r="G20" s="365"/>
      <c r="H20" s="273"/>
      <c r="I20" s="372"/>
      <c r="J20" s="344"/>
    </row>
    <row r="21" spans="1:10" ht="32.25" customHeight="1" x14ac:dyDescent="0.25">
      <c r="A21" s="303"/>
      <c r="B21" s="277"/>
      <c r="C21" s="277"/>
      <c r="D21" s="5" t="s">
        <v>37</v>
      </c>
      <c r="E21" s="5" t="s">
        <v>123</v>
      </c>
      <c r="F21" s="279"/>
      <c r="G21" s="366"/>
      <c r="H21" s="274"/>
      <c r="I21" s="373"/>
      <c r="J21" s="345"/>
    </row>
    <row r="22" spans="1:10" ht="90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4" t="s">
        <v>112</v>
      </c>
      <c r="F22" s="28" t="s">
        <v>223</v>
      </c>
      <c r="G22" s="36">
        <v>15</v>
      </c>
      <c r="H22" s="28" t="s">
        <v>461</v>
      </c>
      <c r="I22" s="116"/>
      <c r="J22" s="36"/>
    </row>
    <row r="23" spans="1:10" ht="75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5" t="s">
        <v>112</v>
      </c>
      <c r="F23" s="28" t="s">
        <v>224</v>
      </c>
      <c r="G23" s="36">
        <v>15</v>
      </c>
      <c r="H23" s="28" t="s">
        <v>466</v>
      </c>
      <c r="I23" s="116"/>
      <c r="J23" s="36"/>
    </row>
    <row r="24" spans="1:10" ht="111.75" customHeight="1" x14ac:dyDescent="0.25">
      <c r="A24" s="364">
        <v>4</v>
      </c>
      <c r="B24" s="275" t="s">
        <v>97</v>
      </c>
      <c r="C24" s="275" t="s">
        <v>9</v>
      </c>
      <c r="D24" s="124" t="s">
        <v>34</v>
      </c>
      <c r="E24" s="124" t="s">
        <v>122</v>
      </c>
      <c r="F24" s="275" t="s">
        <v>224</v>
      </c>
      <c r="G24" s="275">
        <v>15</v>
      </c>
      <c r="H24" s="355" t="s">
        <v>350</v>
      </c>
      <c r="I24" s="272"/>
      <c r="J24" s="272"/>
    </row>
    <row r="25" spans="1:10" x14ac:dyDescent="0.25">
      <c r="A25" s="365"/>
      <c r="B25" s="276"/>
      <c r="C25" s="276"/>
      <c r="D25" s="124" t="s">
        <v>35</v>
      </c>
      <c r="E25" s="124" t="s">
        <v>375</v>
      </c>
      <c r="F25" s="276"/>
      <c r="G25" s="276"/>
      <c r="H25" s="356"/>
      <c r="I25" s="273"/>
      <c r="J25" s="273"/>
    </row>
    <row r="26" spans="1:10" x14ac:dyDescent="0.25">
      <c r="A26" s="365"/>
      <c r="B26" s="276"/>
      <c r="C26" s="276"/>
      <c r="D26" s="124" t="s">
        <v>36</v>
      </c>
      <c r="E26" s="124" t="s">
        <v>374</v>
      </c>
      <c r="F26" s="276"/>
      <c r="G26" s="276"/>
      <c r="H26" s="356"/>
      <c r="I26" s="273"/>
      <c r="J26" s="273"/>
    </row>
    <row r="27" spans="1:10" x14ac:dyDescent="0.25">
      <c r="A27" s="366"/>
      <c r="B27" s="277"/>
      <c r="C27" s="277"/>
      <c r="D27" s="124" t="s">
        <v>37</v>
      </c>
      <c r="E27" s="124" t="s">
        <v>376</v>
      </c>
      <c r="F27" s="277"/>
      <c r="G27" s="277"/>
      <c r="H27" s="357"/>
      <c r="I27" s="274"/>
      <c r="J27" s="274"/>
    </row>
    <row r="28" spans="1:10" ht="60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0" x14ac:dyDescent="0.25">
      <c r="A29" s="26"/>
      <c r="B29" s="23" t="s">
        <v>16</v>
      </c>
      <c r="C29" s="23"/>
      <c r="D29" s="23"/>
      <c r="E29" s="23"/>
      <c r="F29" s="23"/>
      <c r="G29" s="23">
        <f>G4++G22+G23+G24+G28</f>
        <v>100</v>
      </c>
      <c r="H29" s="23"/>
      <c r="I29" s="23"/>
      <c r="J29" s="97">
        <f>J5+J10+J14+J18+J22+J23+J24+J28</f>
        <v>0</v>
      </c>
    </row>
    <row r="33" spans="9:12" x14ac:dyDescent="0.25">
      <c r="I33"/>
      <c r="J33"/>
      <c r="L33" s="153"/>
    </row>
    <row r="34" spans="9:12" x14ac:dyDescent="0.25">
      <c r="I34"/>
      <c r="J34"/>
    </row>
    <row r="35" spans="9:12" x14ac:dyDescent="0.25">
      <c r="I35"/>
      <c r="J35"/>
    </row>
    <row r="36" spans="9:12" x14ac:dyDescent="0.25">
      <c r="I36"/>
      <c r="J36"/>
    </row>
    <row r="37" spans="9:12" x14ac:dyDescent="0.25">
      <c r="I37"/>
      <c r="J37"/>
    </row>
  </sheetData>
  <mergeCells count="43">
    <mergeCell ref="B9:D9"/>
    <mergeCell ref="H5:H8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J24:J27"/>
    <mergeCell ref="F24:F27"/>
    <mergeCell ref="G24:G27"/>
    <mergeCell ref="A24:A27"/>
    <mergeCell ref="B24:B27"/>
    <mergeCell ref="C24:C27"/>
    <mergeCell ref="H24:H27"/>
    <mergeCell ref="I24:I27"/>
    <mergeCell ref="H10:H13"/>
    <mergeCell ref="I10:I13"/>
    <mergeCell ref="J10:J13"/>
    <mergeCell ref="A14:A17"/>
    <mergeCell ref="B14:B17"/>
    <mergeCell ref="C14:C17"/>
    <mergeCell ref="F14:F17"/>
    <mergeCell ref="G14:G17"/>
    <mergeCell ref="H14:H17"/>
    <mergeCell ref="I14:I17"/>
    <mergeCell ref="J14:J17"/>
    <mergeCell ref="A10:A13"/>
    <mergeCell ref="B10:B13"/>
    <mergeCell ref="C10:C13"/>
    <mergeCell ref="F10:F13"/>
    <mergeCell ref="G10:G13"/>
    <mergeCell ref="I18:I21"/>
    <mergeCell ref="J18:J21"/>
    <mergeCell ref="A18:A21"/>
    <mergeCell ref="B18:B21"/>
    <mergeCell ref="C18:C21"/>
    <mergeCell ref="F18:F21"/>
    <mergeCell ref="H18:H21"/>
    <mergeCell ref="G18:G21"/>
  </mergeCells>
  <pageMargins left="0.31496062992125984" right="0.31496062992125984" top="0" bottom="0" header="0.31496062992125984" footer="0.31496062992125984"/>
  <pageSetup paperSize="9" scale="53" orientation="landscape" horizontalDpi="4294967294" r:id="rId1"/>
  <ignoredErrors>
    <ignoredError sqref="A22 A4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9" zoomScaleNormal="89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O3" sqref="O3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0.7109375" style="12" customWidth="1"/>
    <col min="4" max="4" width="22.5703125" style="12" customWidth="1"/>
    <col min="5" max="5" width="11.28515625" style="12" customWidth="1"/>
    <col min="6" max="6" width="17.140625" style="12" customWidth="1"/>
    <col min="7" max="7" width="10.85546875" style="12" customWidth="1"/>
    <col min="8" max="8" width="32" style="12" customWidth="1"/>
    <col min="9" max="9" width="11.5703125" style="12" bestFit="1" customWidth="1"/>
    <col min="10" max="10" width="38" style="12" customWidth="1"/>
    <col min="11" max="11" width="10" style="24" customWidth="1"/>
  </cols>
  <sheetData>
    <row r="1" spans="1:10" ht="54" customHeight="1" x14ac:dyDescent="0.25">
      <c r="J1" s="8" t="s">
        <v>480</v>
      </c>
    </row>
    <row r="2" spans="1:10" ht="28.5" customHeight="1" x14ac:dyDescent="0.25">
      <c r="A2" s="286" t="s">
        <v>417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93">
        <v>1</v>
      </c>
      <c r="B4" s="287" t="s">
        <v>8</v>
      </c>
      <c r="C4" s="288"/>
      <c r="D4" s="92"/>
      <c r="E4" s="92">
        <v>100</v>
      </c>
      <c r="F4" s="68"/>
      <c r="G4" s="92">
        <f>G5+G14+G27+G32</f>
        <v>40</v>
      </c>
      <c r="H4" s="73"/>
      <c r="I4" s="92"/>
      <c r="J4" s="92"/>
    </row>
    <row r="5" spans="1:10" ht="23.25" customHeight="1" x14ac:dyDescent="0.25">
      <c r="A5" s="90" t="s">
        <v>21</v>
      </c>
      <c r="B5" s="308" t="s">
        <v>145</v>
      </c>
      <c r="C5" s="309"/>
      <c r="D5" s="92"/>
      <c r="E5" s="92"/>
      <c r="F5" s="275" t="s">
        <v>19</v>
      </c>
      <c r="G5" s="88">
        <f>G6+G10</f>
        <v>10</v>
      </c>
      <c r="H5" s="73"/>
      <c r="I5" s="92"/>
      <c r="J5" s="92"/>
    </row>
    <row r="6" spans="1:10" ht="27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9" t="s">
        <v>416</v>
      </c>
      <c r="I6" s="275"/>
      <c r="J6" s="275"/>
    </row>
    <row r="7" spans="1:10" ht="29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276"/>
      <c r="J7" s="276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276"/>
      <c r="J8" s="276"/>
    </row>
    <row r="9" spans="1:10" ht="38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277"/>
      <c r="J9" s="277"/>
    </row>
    <row r="10" spans="1:10" ht="35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9" t="s">
        <v>441</v>
      </c>
      <c r="I10" s="298"/>
      <c r="J10" s="275"/>
    </row>
    <row r="11" spans="1:10" ht="29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9"/>
      <c r="I11" s="299"/>
      <c r="J11" s="276"/>
    </row>
    <row r="12" spans="1:10" ht="24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9"/>
      <c r="I12" s="299"/>
      <c r="J12" s="276"/>
    </row>
    <row r="13" spans="1:10" ht="33.7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9"/>
      <c r="I13" s="300"/>
      <c r="J13" s="277"/>
    </row>
    <row r="14" spans="1:10" ht="15.75" customHeight="1" x14ac:dyDescent="0.25">
      <c r="A14" s="90" t="s">
        <v>22</v>
      </c>
      <c r="B14" s="305" t="s">
        <v>130</v>
      </c>
      <c r="C14" s="306"/>
      <c r="D14" s="6"/>
      <c r="E14" s="6"/>
      <c r="F14" s="276"/>
      <c r="G14" s="92">
        <f>G15+G19+G23</f>
        <v>15</v>
      </c>
      <c r="H14" s="73"/>
      <c r="I14" s="73"/>
      <c r="J14" s="73"/>
    </row>
    <row r="15" spans="1:10" ht="24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5</v>
      </c>
      <c r="H15" s="294" t="s">
        <v>385</v>
      </c>
      <c r="I15" s="298"/>
      <c r="J15" s="275"/>
    </row>
    <row r="16" spans="1:10" ht="41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94"/>
      <c r="I16" s="299"/>
      <c r="J16" s="276"/>
    </row>
    <row r="17" spans="1:10" ht="32.2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94"/>
      <c r="I17" s="299"/>
      <c r="J17" s="276"/>
    </row>
    <row r="18" spans="1:10" ht="36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94"/>
      <c r="I18" s="300"/>
      <c r="J18" s="277"/>
    </row>
    <row r="19" spans="1:10" ht="27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3"/>
      <c r="J19" s="275"/>
    </row>
    <row r="20" spans="1:10" ht="37.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4"/>
      <c r="J20" s="276"/>
    </row>
    <row r="21" spans="1:10" ht="37.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4"/>
      <c r="J21" s="276"/>
    </row>
    <row r="22" spans="1:10" ht="44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5"/>
      <c r="J22" s="277"/>
    </row>
    <row r="23" spans="1:10" ht="39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79" t="s">
        <v>324</v>
      </c>
      <c r="I23" s="283"/>
      <c r="J23" s="275"/>
    </row>
    <row r="24" spans="1:10" ht="33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79"/>
      <c r="I24" s="284"/>
      <c r="J24" s="276"/>
    </row>
    <row r="25" spans="1:10" ht="26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79"/>
      <c r="I25" s="284"/>
      <c r="J25" s="276"/>
    </row>
    <row r="26" spans="1:10" ht="60.75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79"/>
      <c r="I26" s="285"/>
      <c r="J26" s="277"/>
    </row>
    <row r="27" spans="1:10" ht="29.25" customHeight="1" x14ac:dyDescent="0.25">
      <c r="A27" s="91" t="s">
        <v>23</v>
      </c>
      <c r="B27" s="308" t="s">
        <v>154</v>
      </c>
      <c r="C27" s="309"/>
      <c r="D27" s="6"/>
      <c r="E27" s="6"/>
      <c r="F27" s="276"/>
      <c r="G27" s="92">
        <f>G28</f>
        <v>5</v>
      </c>
      <c r="H27" s="68"/>
      <c r="I27" s="89"/>
      <c r="J27" s="89"/>
    </row>
    <row r="28" spans="1:10" ht="29.2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9">
        <v>5</v>
      </c>
      <c r="H28" s="275" t="s">
        <v>439</v>
      </c>
      <c r="I28" s="275"/>
      <c r="J28" s="275"/>
    </row>
    <row r="29" spans="1:10" ht="29.2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9"/>
      <c r="H29" s="276"/>
      <c r="I29" s="276"/>
      <c r="J29" s="276"/>
    </row>
    <row r="30" spans="1:10" ht="29.2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9"/>
      <c r="H30" s="276"/>
      <c r="I30" s="276"/>
      <c r="J30" s="276"/>
    </row>
    <row r="31" spans="1:10" ht="29.2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9"/>
      <c r="H31" s="277"/>
      <c r="I31" s="277"/>
      <c r="J31" s="277"/>
    </row>
    <row r="32" spans="1:10" ht="33.75" customHeight="1" x14ac:dyDescent="0.25">
      <c r="A32" s="93" t="s">
        <v>24</v>
      </c>
      <c r="B32" s="308" t="s">
        <v>134</v>
      </c>
      <c r="C32" s="309"/>
      <c r="D32" s="6"/>
      <c r="E32" s="6"/>
      <c r="F32" s="276"/>
      <c r="G32" s="92">
        <f>G33+G37</f>
        <v>10</v>
      </c>
      <c r="H32" s="73"/>
      <c r="I32" s="73"/>
      <c r="J32" s="73"/>
    </row>
    <row r="33" spans="1:11" ht="27" customHeight="1" x14ac:dyDescent="0.25">
      <c r="A33" s="304" t="s">
        <v>135</v>
      </c>
      <c r="B33" s="279" t="s">
        <v>137</v>
      </c>
      <c r="C33" s="279" t="s">
        <v>9</v>
      </c>
      <c r="D33" s="6" t="s">
        <v>34</v>
      </c>
      <c r="E33" s="236" t="s">
        <v>146</v>
      </c>
      <c r="F33" s="276"/>
      <c r="G33" s="279">
        <v>5</v>
      </c>
      <c r="H33" s="275" t="s">
        <v>419</v>
      </c>
      <c r="I33" s="275"/>
      <c r="J33" s="275"/>
    </row>
    <row r="34" spans="1:11" ht="19.5" customHeight="1" x14ac:dyDescent="0.25">
      <c r="A34" s="304"/>
      <c r="B34" s="279"/>
      <c r="C34" s="279"/>
      <c r="D34" s="6" t="s">
        <v>35</v>
      </c>
      <c r="E34" s="236" t="s">
        <v>39</v>
      </c>
      <c r="F34" s="276"/>
      <c r="G34" s="279"/>
      <c r="H34" s="276"/>
      <c r="I34" s="276"/>
      <c r="J34" s="276"/>
    </row>
    <row r="35" spans="1:11" ht="27" customHeight="1" x14ac:dyDescent="0.25">
      <c r="A35" s="304"/>
      <c r="B35" s="279"/>
      <c r="C35" s="279"/>
      <c r="D35" s="6" t="s">
        <v>36</v>
      </c>
      <c r="E35" s="236" t="s">
        <v>147</v>
      </c>
      <c r="F35" s="276"/>
      <c r="G35" s="279"/>
      <c r="H35" s="276"/>
      <c r="I35" s="276"/>
      <c r="J35" s="276"/>
    </row>
    <row r="36" spans="1:11" ht="24" customHeight="1" x14ac:dyDescent="0.25">
      <c r="A36" s="304"/>
      <c r="B36" s="279"/>
      <c r="C36" s="279"/>
      <c r="D36" s="6" t="s">
        <v>37</v>
      </c>
      <c r="E36" s="236" t="s">
        <v>41</v>
      </c>
      <c r="F36" s="276"/>
      <c r="G36" s="279"/>
      <c r="H36" s="277"/>
      <c r="I36" s="277"/>
      <c r="J36" s="277"/>
    </row>
    <row r="37" spans="1:11" ht="25.5" customHeight="1" x14ac:dyDescent="0.25">
      <c r="A37" s="301" t="s">
        <v>136</v>
      </c>
      <c r="B37" s="279" t="s">
        <v>126</v>
      </c>
      <c r="C37" s="279" t="s">
        <v>9</v>
      </c>
      <c r="D37" s="6" t="s">
        <v>34</v>
      </c>
      <c r="E37" s="236" t="s">
        <v>146</v>
      </c>
      <c r="F37" s="276"/>
      <c r="G37" s="279">
        <v>5</v>
      </c>
      <c r="H37" s="279" t="s">
        <v>419</v>
      </c>
      <c r="I37" s="283"/>
      <c r="J37" s="275"/>
    </row>
    <row r="38" spans="1:11" ht="21" customHeight="1" x14ac:dyDescent="0.25">
      <c r="A38" s="302"/>
      <c r="B38" s="279"/>
      <c r="C38" s="279"/>
      <c r="D38" s="6" t="s">
        <v>35</v>
      </c>
      <c r="E38" s="236" t="s">
        <v>39</v>
      </c>
      <c r="F38" s="276"/>
      <c r="G38" s="279"/>
      <c r="H38" s="279"/>
      <c r="I38" s="284"/>
      <c r="J38" s="276"/>
    </row>
    <row r="39" spans="1:11" ht="24.75" customHeight="1" x14ac:dyDescent="0.25">
      <c r="A39" s="302"/>
      <c r="B39" s="279"/>
      <c r="C39" s="279"/>
      <c r="D39" s="6" t="s">
        <v>36</v>
      </c>
      <c r="E39" s="236" t="s">
        <v>147</v>
      </c>
      <c r="F39" s="276"/>
      <c r="G39" s="279"/>
      <c r="H39" s="279"/>
      <c r="I39" s="284"/>
      <c r="J39" s="276"/>
    </row>
    <row r="40" spans="1:11" ht="26.25" customHeight="1" x14ac:dyDescent="0.25">
      <c r="A40" s="303"/>
      <c r="B40" s="279"/>
      <c r="C40" s="279"/>
      <c r="D40" s="6" t="s">
        <v>37</v>
      </c>
      <c r="E40" s="236" t="s">
        <v>41</v>
      </c>
      <c r="F40" s="277"/>
      <c r="G40" s="279"/>
      <c r="H40" s="279"/>
      <c r="I40" s="285"/>
      <c r="J40" s="277"/>
    </row>
    <row r="41" spans="1:11" ht="155.25" customHeight="1" x14ac:dyDescent="0.25">
      <c r="A41" s="93" t="s">
        <v>25</v>
      </c>
      <c r="B41" s="92" t="s">
        <v>10</v>
      </c>
      <c r="C41" s="92" t="s">
        <v>9</v>
      </c>
      <c r="D41" s="92" t="s">
        <v>65</v>
      </c>
      <c r="E41" s="92" t="s">
        <v>138</v>
      </c>
      <c r="F41" s="92" t="s">
        <v>20</v>
      </c>
      <c r="G41" s="92">
        <v>10</v>
      </c>
      <c r="H41" s="76" t="s">
        <v>390</v>
      </c>
      <c r="I41" s="92"/>
      <c r="J41" s="92"/>
    </row>
    <row r="42" spans="1:11" s="19" customFormat="1" ht="10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415</v>
      </c>
      <c r="I42" s="222"/>
      <c r="J42" s="222"/>
      <c r="K42" s="237"/>
    </row>
    <row r="43" spans="1:11" s="19" customFormat="1" ht="61.5" customHeight="1" x14ac:dyDescent="0.25">
      <c r="A43" s="264" t="s">
        <v>27</v>
      </c>
      <c r="B43" s="262" t="s">
        <v>469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265"/>
      <c r="I43" s="73"/>
      <c r="J43" s="73"/>
      <c r="K43" s="237"/>
    </row>
    <row r="44" spans="1:11" ht="16.5" customHeight="1" x14ac:dyDescent="0.25">
      <c r="A44" s="301" t="s">
        <v>28</v>
      </c>
      <c r="B44" s="275" t="s">
        <v>471</v>
      </c>
      <c r="C44" s="275" t="s">
        <v>13</v>
      </c>
      <c r="D44" s="6" t="s">
        <v>34</v>
      </c>
      <c r="E44" s="6" t="s">
        <v>141</v>
      </c>
      <c r="F44" s="275" t="s">
        <v>15</v>
      </c>
      <c r="G44" s="275">
        <v>5</v>
      </c>
      <c r="H44" s="275" t="s">
        <v>472</v>
      </c>
      <c r="I44" s="275"/>
      <c r="J44" s="275"/>
    </row>
    <row r="45" spans="1:11" ht="16.5" customHeight="1" x14ac:dyDescent="0.25">
      <c r="A45" s="302"/>
      <c r="B45" s="276"/>
      <c r="C45" s="276"/>
      <c r="D45" s="6" t="s">
        <v>35</v>
      </c>
      <c r="E45" s="6" t="s">
        <v>142</v>
      </c>
      <c r="F45" s="276"/>
      <c r="G45" s="276"/>
      <c r="H45" s="276"/>
      <c r="I45" s="276"/>
      <c r="J45" s="276"/>
    </row>
    <row r="46" spans="1:11" ht="45" customHeight="1" x14ac:dyDescent="0.25">
      <c r="A46" s="302"/>
      <c r="B46" s="276"/>
      <c r="C46" s="276"/>
      <c r="D46" s="6" t="s">
        <v>36</v>
      </c>
      <c r="E46" s="6" t="s">
        <v>143</v>
      </c>
      <c r="F46" s="276"/>
      <c r="G46" s="276"/>
      <c r="H46" s="276"/>
      <c r="I46" s="276"/>
      <c r="J46" s="276"/>
    </row>
    <row r="47" spans="1:11" ht="119.25" customHeight="1" x14ac:dyDescent="0.25">
      <c r="A47" s="303"/>
      <c r="B47" s="277"/>
      <c r="C47" s="277"/>
      <c r="D47" s="6" t="s">
        <v>37</v>
      </c>
      <c r="E47" s="6" t="s">
        <v>144</v>
      </c>
      <c r="F47" s="276"/>
      <c r="G47" s="277"/>
      <c r="H47" s="277"/>
      <c r="I47" s="277"/>
      <c r="J47" s="277"/>
    </row>
    <row r="48" spans="1:11" ht="15.75" customHeight="1" x14ac:dyDescent="0.25">
      <c r="A48" s="301" t="s">
        <v>29</v>
      </c>
      <c r="B48" s="275" t="s">
        <v>403</v>
      </c>
      <c r="C48" s="275" t="s">
        <v>13</v>
      </c>
      <c r="D48" s="6" t="s">
        <v>34</v>
      </c>
      <c r="E48" s="6" t="s">
        <v>141</v>
      </c>
      <c r="F48" s="276"/>
      <c r="G48" s="275">
        <v>5</v>
      </c>
      <c r="H48" s="294" t="s">
        <v>401</v>
      </c>
      <c r="I48" s="275"/>
      <c r="J48" s="275"/>
    </row>
    <row r="49" spans="1:10" ht="24.75" customHeight="1" x14ac:dyDescent="0.25">
      <c r="A49" s="302"/>
      <c r="B49" s="276"/>
      <c r="C49" s="276"/>
      <c r="D49" s="6" t="s">
        <v>35</v>
      </c>
      <c r="E49" s="6" t="s">
        <v>142</v>
      </c>
      <c r="F49" s="276"/>
      <c r="G49" s="276"/>
      <c r="H49" s="294"/>
      <c r="I49" s="276"/>
      <c r="J49" s="276"/>
    </row>
    <row r="50" spans="1:10" ht="36" customHeight="1" x14ac:dyDescent="0.25">
      <c r="A50" s="302"/>
      <c r="B50" s="276"/>
      <c r="C50" s="276"/>
      <c r="D50" s="6" t="s">
        <v>36</v>
      </c>
      <c r="E50" s="6" t="s">
        <v>143</v>
      </c>
      <c r="F50" s="276"/>
      <c r="G50" s="276"/>
      <c r="H50" s="294"/>
      <c r="I50" s="276"/>
      <c r="J50" s="276"/>
    </row>
    <row r="51" spans="1:10" ht="90.75" customHeight="1" x14ac:dyDescent="0.25">
      <c r="A51" s="303"/>
      <c r="B51" s="277"/>
      <c r="C51" s="277"/>
      <c r="D51" s="6" t="s">
        <v>37</v>
      </c>
      <c r="E51" s="6" t="s">
        <v>144</v>
      </c>
      <c r="F51" s="277"/>
      <c r="G51" s="277"/>
      <c r="H51" s="294"/>
      <c r="I51" s="277"/>
      <c r="J51" s="277"/>
    </row>
    <row r="52" spans="1:10" ht="135" customHeight="1" x14ac:dyDescent="0.25">
      <c r="A52" s="93" t="s">
        <v>30</v>
      </c>
      <c r="B52" s="210" t="s">
        <v>425</v>
      </c>
      <c r="C52" s="92" t="s">
        <v>9</v>
      </c>
      <c r="D52" s="92" t="s">
        <v>65</v>
      </c>
      <c r="E52" s="210" t="s">
        <v>424</v>
      </c>
      <c r="F52" s="92" t="s">
        <v>15</v>
      </c>
      <c r="G52" s="92">
        <v>10</v>
      </c>
      <c r="H52" s="210" t="s">
        <v>426</v>
      </c>
      <c r="I52" s="126"/>
      <c r="J52" s="126"/>
    </row>
    <row r="53" spans="1:10" ht="133.5" customHeight="1" x14ac:dyDescent="0.25">
      <c r="A53" s="93" t="s">
        <v>31</v>
      </c>
      <c r="B53" s="92" t="s">
        <v>151</v>
      </c>
      <c r="C53" s="92" t="s">
        <v>9</v>
      </c>
      <c r="D53" s="92" t="s">
        <v>65</v>
      </c>
      <c r="E53" s="92">
        <v>20</v>
      </c>
      <c r="F53" s="92" t="s">
        <v>15</v>
      </c>
      <c r="G53" s="92">
        <v>10</v>
      </c>
      <c r="H53" s="88" t="s">
        <v>152</v>
      </c>
      <c r="I53" s="126"/>
      <c r="J53" s="126"/>
    </row>
    <row r="54" spans="1:10" ht="59.25" customHeight="1" x14ac:dyDescent="0.25">
      <c r="A54" s="213" t="s">
        <v>66</v>
      </c>
      <c r="B54" s="211" t="s">
        <v>50</v>
      </c>
      <c r="C54" s="211" t="s">
        <v>14</v>
      </c>
      <c r="D54" s="211" t="s">
        <v>65</v>
      </c>
      <c r="E54" s="211">
        <v>0</v>
      </c>
      <c r="F54" s="211" t="s">
        <v>15</v>
      </c>
      <c r="G54" s="211">
        <v>5</v>
      </c>
      <c r="H54" s="211" t="s">
        <v>159</v>
      </c>
      <c r="I54" s="211"/>
      <c r="J54" s="211"/>
    </row>
    <row r="55" spans="1:10" ht="221.25" customHeight="1" x14ac:dyDescent="0.25">
      <c r="A55" s="78">
        <v>8</v>
      </c>
      <c r="B55" s="210" t="s">
        <v>427</v>
      </c>
      <c r="C55" s="210" t="s">
        <v>114</v>
      </c>
      <c r="D55" s="210" t="s">
        <v>428</v>
      </c>
      <c r="E55" s="210" t="s">
        <v>448</v>
      </c>
      <c r="F55" s="210" t="s">
        <v>429</v>
      </c>
      <c r="G55" s="210">
        <v>3</v>
      </c>
      <c r="H55" s="210" t="s">
        <v>430</v>
      </c>
      <c r="I55" s="210"/>
      <c r="J55" s="210"/>
    </row>
    <row r="56" spans="1:10" ht="178.5" customHeight="1" x14ac:dyDescent="0.25">
      <c r="A56" s="78">
        <v>9</v>
      </c>
      <c r="B56" s="210" t="s">
        <v>432</v>
      </c>
      <c r="C56" s="210" t="s">
        <v>13</v>
      </c>
      <c r="D56" s="210" t="s">
        <v>428</v>
      </c>
      <c r="E56" s="79">
        <v>1</v>
      </c>
      <c r="F56" s="210" t="s">
        <v>15</v>
      </c>
      <c r="G56" s="210">
        <v>2</v>
      </c>
      <c r="H56" s="212" t="s">
        <v>433</v>
      </c>
      <c r="I56" s="210"/>
      <c r="J56" s="210"/>
    </row>
    <row r="57" spans="1:10" x14ac:dyDescent="0.25">
      <c r="A57" s="72"/>
      <c r="B57" s="80" t="s">
        <v>16</v>
      </c>
      <c r="C57" s="36"/>
      <c r="D57" s="36"/>
      <c r="E57" s="36"/>
      <c r="F57" s="36"/>
      <c r="G57" s="36">
        <f>G4+G41+G42+G43+G52+G53+G54+G55+G56</f>
        <v>100</v>
      </c>
      <c r="H57" s="36"/>
      <c r="I57" s="36"/>
      <c r="J57" s="112">
        <f>J6+J10+J15+J19+J23+J28+J33+J37+J41+J42+J44+J48+J52+J53+J55+J56</f>
        <v>0</v>
      </c>
    </row>
    <row r="59" spans="1:10" ht="30" x14ac:dyDescent="0.25">
      <c r="B59" s="48" t="s">
        <v>431</v>
      </c>
    </row>
  </sheetData>
  <mergeCells count="78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B27:C27"/>
    <mergeCell ref="A28:A31"/>
    <mergeCell ref="B28:B31"/>
    <mergeCell ref="C28:C31"/>
    <mergeCell ref="G28:G31"/>
    <mergeCell ref="H28:H31"/>
    <mergeCell ref="A19:A22"/>
    <mergeCell ref="B19:B22"/>
    <mergeCell ref="C19:C22"/>
    <mergeCell ref="G19:G22"/>
    <mergeCell ref="H19:H22"/>
    <mergeCell ref="I19:I22"/>
    <mergeCell ref="J19:J22"/>
    <mergeCell ref="H15:H18"/>
    <mergeCell ref="H33:H36"/>
    <mergeCell ref="I33:I36"/>
    <mergeCell ref="J33:J36"/>
    <mergeCell ref="J23:J26"/>
    <mergeCell ref="I23:I26"/>
    <mergeCell ref="J28:J31"/>
    <mergeCell ref="I28:I31"/>
    <mergeCell ref="A23:A26"/>
    <mergeCell ref="B23:B26"/>
    <mergeCell ref="C23:C26"/>
    <mergeCell ref="G23:G26"/>
    <mergeCell ref="H23:H26"/>
    <mergeCell ref="B32:C32"/>
    <mergeCell ref="A33:A36"/>
    <mergeCell ref="B33:B36"/>
    <mergeCell ref="C33:C36"/>
    <mergeCell ref="G33:G36"/>
    <mergeCell ref="I48:I51"/>
    <mergeCell ref="H48:H51"/>
    <mergeCell ref="J48:J51"/>
    <mergeCell ref="A48:A51"/>
    <mergeCell ref="A37:A40"/>
    <mergeCell ref="B37:B40"/>
    <mergeCell ref="C37:C40"/>
    <mergeCell ref="G37:G40"/>
    <mergeCell ref="B48:B51"/>
    <mergeCell ref="C48:C51"/>
    <mergeCell ref="G48:G51"/>
    <mergeCell ref="A44:A47"/>
    <mergeCell ref="B44:B47"/>
    <mergeCell ref="C44:C47"/>
    <mergeCell ref="G44:G47"/>
    <mergeCell ref="F44:F51"/>
    <mergeCell ref="J37:J40"/>
    <mergeCell ref="J44:J47"/>
    <mergeCell ref="H37:H40"/>
    <mergeCell ref="I37:I40"/>
    <mergeCell ref="I44:I47"/>
    <mergeCell ref="H44:H47"/>
  </mergeCells>
  <pageMargins left="0.43307086614173229" right="0.23622047244094491" top="0.15748031496062992" bottom="0.55118110236220474" header="0.31496062992125984" footer="0.31496062992125984"/>
  <pageSetup paperSize="9" scale="52" fitToHeight="2" orientation="portrait" horizontalDpi="4294967294" r:id="rId1"/>
  <ignoredErrors>
    <ignoredError sqref="A5 A14 A16:A18 A20:A22 A27 A44:A51 A52:A53 A54" numberStoredAsText="1"/>
    <ignoredError sqref="A11:A13 A6:A9 A15 A19 A28:A32 A41:A43" twoDigitTextYear="1" numberStoredAsText="1"/>
    <ignoredError sqref="A10 A23 A33:A36 A37:A40" twoDigitTextYear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K14" sqref="K14"/>
    </sheetView>
  </sheetViews>
  <sheetFormatPr defaultRowHeight="15" x14ac:dyDescent="0.25"/>
  <cols>
    <col min="1" max="1" width="4.85546875" style="8" customWidth="1"/>
    <col min="2" max="2" width="26.5703125" style="8" customWidth="1"/>
    <col min="3" max="3" width="10.5703125" style="8" customWidth="1"/>
    <col min="4" max="4" width="23" style="8" customWidth="1"/>
    <col min="5" max="5" width="9.7109375" style="8" bestFit="1" customWidth="1"/>
    <col min="6" max="6" width="17" style="8" customWidth="1"/>
    <col min="7" max="7" width="12" style="8" bestFit="1" customWidth="1"/>
    <col min="8" max="8" width="45.28515625" style="8" customWidth="1"/>
    <col min="9" max="9" width="8.140625" style="8" customWidth="1"/>
    <col min="10" max="10" width="30" style="8" customWidth="1"/>
  </cols>
  <sheetData>
    <row r="1" spans="1:10" ht="75" x14ac:dyDescent="0.25">
      <c r="J1" s="8" t="s">
        <v>275</v>
      </c>
    </row>
    <row r="2" spans="1:10" ht="33.75" customHeight="1" x14ac:dyDescent="0.25">
      <c r="A2" s="327" t="s">
        <v>279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45" x14ac:dyDescent="0.25">
      <c r="A3" s="2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24" customHeight="1" x14ac:dyDescent="0.25">
      <c r="A4" s="2">
        <v>1</v>
      </c>
      <c r="B4" s="289" t="s">
        <v>8</v>
      </c>
      <c r="C4" s="388"/>
      <c r="D4" s="290"/>
      <c r="E4" s="30">
        <v>100</v>
      </c>
      <c r="F4" s="272" t="s">
        <v>15</v>
      </c>
      <c r="G4" s="30">
        <f>G5+G9+G18</f>
        <v>40</v>
      </c>
      <c r="H4" s="35"/>
      <c r="I4" s="30"/>
      <c r="J4" s="30"/>
    </row>
    <row r="5" spans="1:10" ht="21.75" customHeight="1" x14ac:dyDescent="0.25">
      <c r="A5" s="291" t="s">
        <v>21</v>
      </c>
      <c r="B5" s="272" t="s">
        <v>108</v>
      </c>
      <c r="C5" s="272" t="s">
        <v>9</v>
      </c>
      <c r="D5" s="5" t="s">
        <v>34</v>
      </c>
      <c r="E5" s="6" t="s">
        <v>138</v>
      </c>
      <c r="F5" s="273"/>
      <c r="G5" s="294">
        <v>10</v>
      </c>
      <c r="H5" s="275" t="s">
        <v>381</v>
      </c>
      <c r="I5" s="377"/>
      <c r="J5" s="294"/>
    </row>
    <row r="6" spans="1:10" ht="15.75" customHeight="1" x14ac:dyDescent="0.25">
      <c r="A6" s="292"/>
      <c r="B6" s="273"/>
      <c r="C6" s="273"/>
      <c r="D6" s="5" t="s">
        <v>35</v>
      </c>
      <c r="E6" s="6" t="s">
        <v>148</v>
      </c>
      <c r="F6" s="273"/>
      <c r="G6" s="294"/>
      <c r="H6" s="276"/>
      <c r="I6" s="377"/>
      <c r="J6" s="294"/>
    </row>
    <row r="7" spans="1:10" ht="21" customHeight="1" x14ac:dyDescent="0.25">
      <c r="A7" s="292"/>
      <c r="B7" s="273"/>
      <c r="C7" s="273"/>
      <c r="D7" s="5" t="s">
        <v>36</v>
      </c>
      <c r="E7" s="6" t="s">
        <v>149</v>
      </c>
      <c r="F7" s="273"/>
      <c r="G7" s="294"/>
      <c r="H7" s="276"/>
      <c r="I7" s="377"/>
      <c r="J7" s="294"/>
    </row>
    <row r="8" spans="1:10" ht="16.5" customHeight="1" x14ac:dyDescent="0.25">
      <c r="A8" s="293"/>
      <c r="B8" s="274"/>
      <c r="C8" s="274"/>
      <c r="D8" s="5" t="s">
        <v>37</v>
      </c>
      <c r="E8" s="6" t="s">
        <v>112</v>
      </c>
      <c r="F8" s="273"/>
      <c r="G8" s="294"/>
      <c r="H8" s="277"/>
      <c r="I8" s="377"/>
      <c r="J8" s="294"/>
    </row>
    <row r="9" spans="1:10" ht="39" customHeight="1" x14ac:dyDescent="0.25">
      <c r="A9" s="54" t="s">
        <v>22</v>
      </c>
      <c r="B9" s="289" t="s">
        <v>447</v>
      </c>
      <c r="C9" s="388"/>
      <c r="D9" s="290"/>
      <c r="E9" s="55">
        <v>20</v>
      </c>
      <c r="F9" s="273"/>
      <c r="G9" s="53">
        <f>G10+G14</f>
        <v>20</v>
      </c>
      <c r="H9" s="35"/>
      <c r="I9" s="53"/>
      <c r="J9" s="53"/>
    </row>
    <row r="10" spans="1:10" ht="22.5" customHeight="1" x14ac:dyDescent="0.25">
      <c r="A10" s="291" t="s">
        <v>43</v>
      </c>
      <c r="B10" s="272" t="s">
        <v>106</v>
      </c>
      <c r="C10" s="272" t="s">
        <v>9</v>
      </c>
      <c r="D10" s="5" t="s">
        <v>34</v>
      </c>
      <c r="E10" s="5" t="s">
        <v>38</v>
      </c>
      <c r="F10" s="273"/>
      <c r="G10" s="294">
        <v>10</v>
      </c>
      <c r="H10" s="272" t="s">
        <v>206</v>
      </c>
      <c r="I10" s="377"/>
      <c r="J10" s="294"/>
    </row>
    <row r="11" spans="1:10" ht="21.75" customHeight="1" x14ac:dyDescent="0.25">
      <c r="A11" s="292"/>
      <c r="B11" s="273"/>
      <c r="C11" s="273"/>
      <c r="D11" s="5" t="s">
        <v>35</v>
      </c>
      <c r="E11" s="5" t="s">
        <v>39</v>
      </c>
      <c r="F11" s="273"/>
      <c r="G11" s="294"/>
      <c r="H11" s="273"/>
      <c r="I11" s="377"/>
      <c r="J11" s="294"/>
    </row>
    <row r="12" spans="1:10" ht="25.5" customHeight="1" x14ac:dyDescent="0.25">
      <c r="A12" s="292"/>
      <c r="B12" s="273"/>
      <c r="C12" s="273"/>
      <c r="D12" s="5" t="s">
        <v>36</v>
      </c>
      <c r="E12" s="5" t="s">
        <v>40</v>
      </c>
      <c r="F12" s="273"/>
      <c r="G12" s="294"/>
      <c r="H12" s="273"/>
      <c r="I12" s="377"/>
      <c r="J12" s="294"/>
    </row>
    <row r="13" spans="1:10" ht="20.25" customHeight="1" x14ac:dyDescent="0.25">
      <c r="A13" s="293"/>
      <c r="B13" s="274"/>
      <c r="C13" s="274"/>
      <c r="D13" s="5" t="s">
        <v>37</v>
      </c>
      <c r="E13" s="5" t="s">
        <v>123</v>
      </c>
      <c r="F13" s="273"/>
      <c r="G13" s="294"/>
      <c r="H13" s="274"/>
      <c r="I13" s="377"/>
      <c r="J13" s="294"/>
    </row>
    <row r="14" spans="1:10" ht="20.25" customHeight="1" x14ac:dyDescent="0.25">
      <c r="A14" s="291" t="s">
        <v>44</v>
      </c>
      <c r="B14" s="272" t="s">
        <v>105</v>
      </c>
      <c r="C14" s="272" t="s">
        <v>9</v>
      </c>
      <c r="D14" s="5" t="s">
        <v>34</v>
      </c>
      <c r="E14" s="5" t="s">
        <v>38</v>
      </c>
      <c r="F14" s="273"/>
      <c r="G14" s="294">
        <v>10</v>
      </c>
      <c r="H14" s="272" t="s">
        <v>207</v>
      </c>
      <c r="I14" s="377"/>
      <c r="J14" s="294"/>
    </row>
    <row r="15" spans="1:10" ht="18" customHeight="1" x14ac:dyDescent="0.25">
      <c r="A15" s="292"/>
      <c r="B15" s="273"/>
      <c r="C15" s="273"/>
      <c r="D15" s="5" t="s">
        <v>35</v>
      </c>
      <c r="E15" s="5" t="s">
        <v>39</v>
      </c>
      <c r="F15" s="273"/>
      <c r="G15" s="294"/>
      <c r="H15" s="273"/>
      <c r="I15" s="377"/>
      <c r="J15" s="294"/>
    </row>
    <row r="16" spans="1:10" ht="21.75" customHeight="1" x14ac:dyDescent="0.25">
      <c r="A16" s="292"/>
      <c r="B16" s="273"/>
      <c r="C16" s="273"/>
      <c r="D16" s="5" t="s">
        <v>36</v>
      </c>
      <c r="E16" s="5" t="s">
        <v>40</v>
      </c>
      <c r="F16" s="273"/>
      <c r="G16" s="294"/>
      <c r="H16" s="273"/>
      <c r="I16" s="377"/>
      <c r="J16" s="294"/>
    </row>
    <row r="17" spans="1:10" ht="30.75" customHeight="1" x14ac:dyDescent="0.25">
      <c r="A17" s="293"/>
      <c r="B17" s="274"/>
      <c r="C17" s="274"/>
      <c r="D17" s="5" t="s">
        <v>37</v>
      </c>
      <c r="E17" s="5" t="s">
        <v>123</v>
      </c>
      <c r="F17" s="273"/>
      <c r="G17" s="294"/>
      <c r="H17" s="274"/>
      <c r="I17" s="377"/>
      <c r="J17" s="294"/>
    </row>
    <row r="18" spans="1:10" ht="21" customHeight="1" x14ac:dyDescent="0.25">
      <c r="A18" s="291" t="s">
        <v>23</v>
      </c>
      <c r="B18" s="272" t="s">
        <v>468</v>
      </c>
      <c r="C18" s="272" t="s">
        <v>9</v>
      </c>
      <c r="D18" s="5" t="s">
        <v>34</v>
      </c>
      <c r="E18" s="5" t="s">
        <v>38</v>
      </c>
      <c r="F18" s="273"/>
      <c r="G18" s="272">
        <v>10</v>
      </c>
      <c r="H18" s="272" t="s">
        <v>208</v>
      </c>
      <c r="I18" s="377"/>
      <c r="J18" s="272"/>
    </row>
    <row r="19" spans="1:10" ht="18.75" customHeight="1" x14ac:dyDescent="0.25">
      <c r="A19" s="292"/>
      <c r="B19" s="273"/>
      <c r="C19" s="273"/>
      <c r="D19" s="5" t="s">
        <v>35</v>
      </c>
      <c r="E19" s="5" t="s">
        <v>39</v>
      </c>
      <c r="F19" s="273"/>
      <c r="G19" s="273"/>
      <c r="H19" s="273"/>
      <c r="I19" s="377"/>
      <c r="J19" s="273"/>
    </row>
    <row r="20" spans="1:10" x14ac:dyDescent="0.25">
      <c r="A20" s="292"/>
      <c r="B20" s="273"/>
      <c r="C20" s="273"/>
      <c r="D20" s="5" t="s">
        <v>36</v>
      </c>
      <c r="E20" s="5" t="s">
        <v>40</v>
      </c>
      <c r="F20" s="273"/>
      <c r="G20" s="273"/>
      <c r="H20" s="273"/>
      <c r="I20" s="377"/>
      <c r="J20" s="273"/>
    </row>
    <row r="21" spans="1:10" ht="18.75" customHeight="1" x14ac:dyDescent="0.25">
      <c r="A21" s="293"/>
      <c r="B21" s="274"/>
      <c r="C21" s="274"/>
      <c r="D21" s="5" t="s">
        <v>37</v>
      </c>
      <c r="E21" s="33" t="s">
        <v>123</v>
      </c>
      <c r="F21" s="274"/>
      <c r="G21" s="274"/>
      <c r="H21" s="274"/>
      <c r="I21" s="377"/>
      <c r="J21" s="274"/>
    </row>
    <row r="22" spans="1:10" s="19" customFormat="1" ht="60.75" customHeight="1" x14ac:dyDescent="0.25">
      <c r="A22" s="251">
        <v>2</v>
      </c>
      <c r="B22" s="251" t="s">
        <v>110</v>
      </c>
      <c r="C22" s="251" t="s">
        <v>9</v>
      </c>
      <c r="D22" s="252" t="s">
        <v>65</v>
      </c>
      <c r="E22" s="252" t="s">
        <v>112</v>
      </c>
      <c r="F22" s="251" t="s">
        <v>229</v>
      </c>
      <c r="G22" s="251">
        <v>10</v>
      </c>
      <c r="H22" s="252" t="s">
        <v>466</v>
      </c>
      <c r="I22" s="257"/>
      <c r="J22" s="252"/>
    </row>
    <row r="23" spans="1:10" s="19" customFormat="1" ht="72" customHeight="1" x14ac:dyDescent="0.25">
      <c r="A23" s="251">
        <v>3</v>
      </c>
      <c r="B23" s="252" t="s">
        <v>109</v>
      </c>
      <c r="C23" s="252" t="s">
        <v>9</v>
      </c>
      <c r="D23" s="252" t="s">
        <v>65</v>
      </c>
      <c r="E23" s="251" t="s">
        <v>112</v>
      </c>
      <c r="F23" s="251" t="s">
        <v>228</v>
      </c>
      <c r="G23" s="251">
        <v>10</v>
      </c>
      <c r="H23" s="252" t="s">
        <v>461</v>
      </c>
      <c r="I23" s="256"/>
      <c r="J23" s="251"/>
    </row>
    <row r="24" spans="1:10" ht="120.75" customHeight="1" x14ac:dyDescent="0.25">
      <c r="A24" s="275">
        <v>4</v>
      </c>
      <c r="B24" s="275" t="s">
        <v>111</v>
      </c>
      <c r="C24" s="275" t="s">
        <v>9</v>
      </c>
      <c r="D24" s="124" t="s">
        <v>34</v>
      </c>
      <c r="E24" s="124" t="s">
        <v>122</v>
      </c>
      <c r="F24" s="275" t="s">
        <v>228</v>
      </c>
      <c r="G24" s="275">
        <v>10</v>
      </c>
      <c r="H24" s="355" t="s">
        <v>350</v>
      </c>
      <c r="I24" s="275"/>
      <c r="J24" s="275"/>
    </row>
    <row r="25" spans="1:10" x14ac:dyDescent="0.25">
      <c r="A25" s="276"/>
      <c r="B25" s="276"/>
      <c r="C25" s="276"/>
      <c r="D25" s="124" t="s">
        <v>35</v>
      </c>
      <c r="E25" s="124" t="s">
        <v>375</v>
      </c>
      <c r="F25" s="276"/>
      <c r="G25" s="276"/>
      <c r="H25" s="356"/>
      <c r="I25" s="276"/>
      <c r="J25" s="276"/>
    </row>
    <row r="26" spans="1:10" x14ac:dyDescent="0.25">
      <c r="A26" s="276"/>
      <c r="B26" s="276"/>
      <c r="C26" s="276"/>
      <c r="D26" s="124" t="s">
        <v>36</v>
      </c>
      <c r="E26" s="124" t="s">
        <v>374</v>
      </c>
      <c r="F26" s="276"/>
      <c r="G26" s="276"/>
      <c r="H26" s="356"/>
      <c r="I26" s="276"/>
      <c r="J26" s="276"/>
    </row>
    <row r="27" spans="1:10" x14ac:dyDescent="0.25">
      <c r="A27" s="277"/>
      <c r="B27" s="277"/>
      <c r="C27" s="277"/>
      <c r="D27" s="124" t="s">
        <v>37</v>
      </c>
      <c r="E27" s="124" t="s">
        <v>376</v>
      </c>
      <c r="F27" s="277"/>
      <c r="G27" s="277"/>
      <c r="H27" s="357"/>
      <c r="I27" s="277"/>
      <c r="J27" s="277"/>
    </row>
    <row r="28" spans="1:10" ht="72.75" customHeight="1" x14ac:dyDescent="0.25">
      <c r="A28" s="62">
        <v>5</v>
      </c>
      <c r="B28" s="28" t="s">
        <v>98</v>
      </c>
      <c r="C28" s="28" t="s">
        <v>99</v>
      </c>
      <c r="D28" s="28" t="s">
        <v>65</v>
      </c>
      <c r="E28" s="28">
        <v>0</v>
      </c>
      <c r="F28" s="28" t="s">
        <v>228</v>
      </c>
      <c r="G28" s="28">
        <v>10</v>
      </c>
      <c r="H28" s="28" t="s">
        <v>230</v>
      </c>
      <c r="I28" s="31"/>
      <c r="J28" s="31"/>
    </row>
    <row r="29" spans="1:10" ht="72.75" customHeight="1" x14ac:dyDescent="0.25">
      <c r="A29" s="62">
        <v>6</v>
      </c>
      <c r="B29" s="62" t="s">
        <v>193</v>
      </c>
      <c r="C29" s="28" t="s">
        <v>9</v>
      </c>
      <c r="D29" s="28" t="s">
        <v>175</v>
      </c>
      <c r="E29" s="28">
        <v>100</v>
      </c>
      <c r="F29" s="28" t="s">
        <v>228</v>
      </c>
      <c r="G29" s="28">
        <v>10</v>
      </c>
      <c r="H29" s="28" t="s">
        <v>174</v>
      </c>
      <c r="I29" s="53"/>
      <c r="J29" s="53"/>
    </row>
    <row r="30" spans="1:10" ht="76.5" customHeight="1" x14ac:dyDescent="0.25">
      <c r="A30" s="28">
        <v>7</v>
      </c>
      <c r="B30" s="28" t="s">
        <v>50</v>
      </c>
      <c r="C30" s="28" t="s">
        <v>14</v>
      </c>
      <c r="D30" s="36" t="s">
        <v>65</v>
      </c>
      <c r="E30" s="28">
        <v>0</v>
      </c>
      <c r="F30" s="62" t="s">
        <v>15</v>
      </c>
      <c r="G30" s="36">
        <v>5</v>
      </c>
      <c r="H30" s="28" t="s">
        <v>159</v>
      </c>
      <c r="I30" s="23"/>
      <c r="J30" s="23"/>
    </row>
    <row r="31" spans="1:10" ht="210" x14ac:dyDescent="0.25">
      <c r="A31" s="222">
        <v>8</v>
      </c>
      <c r="B31" s="222" t="s">
        <v>427</v>
      </c>
      <c r="C31" s="222" t="s">
        <v>114</v>
      </c>
      <c r="D31" s="222" t="s">
        <v>428</v>
      </c>
      <c r="E31" s="222" t="s">
        <v>448</v>
      </c>
      <c r="F31" s="222" t="s">
        <v>429</v>
      </c>
      <c r="G31" s="222">
        <v>3</v>
      </c>
      <c r="H31" s="222" t="s">
        <v>430</v>
      </c>
      <c r="I31" s="23"/>
      <c r="J31" s="23"/>
    </row>
    <row r="32" spans="1:10" ht="120" x14ac:dyDescent="0.25">
      <c r="A32" s="222">
        <v>9</v>
      </c>
      <c r="B32" s="222" t="s">
        <v>432</v>
      </c>
      <c r="C32" s="222" t="s">
        <v>13</v>
      </c>
      <c r="D32" s="222" t="s">
        <v>428</v>
      </c>
      <c r="E32" s="79">
        <v>1</v>
      </c>
      <c r="F32" s="222" t="s">
        <v>15</v>
      </c>
      <c r="G32" s="222">
        <v>2</v>
      </c>
      <c r="H32" s="218" t="s">
        <v>433</v>
      </c>
      <c r="I32" s="23"/>
      <c r="J32" s="23"/>
    </row>
    <row r="33" spans="1:10" x14ac:dyDescent="0.25">
      <c r="A33" s="30"/>
      <c r="B33" s="23" t="s">
        <v>16</v>
      </c>
      <c r="C33" s="23"/>
      <c r="D33" s="32"/>
      <c r="E33" s="23"/>
      <c r="F33" s="23"/>
      <c r="G33" s="23">
        <f>G4+G22+G23+G30+G24+G28+G29+G31+G32</f>
        <v>100</v>
      </c>
      <c r="H33" s="23"/>
      <c r="I33" s="23"/>
      <c r="J33" s="97">
        <f>J5+J10+J14+J18+J22+J23+J24+J28+J29+J30+J31+J32</f>
        <v>0</v>
      </c>
    </row>
    <row r="35" spans="1:10" ht="30" x14ac:dyDescent="0.25">
      <c r="B35" s="48" t="s">
        <v>431</v>
      </c>
    </row>
  </sheetData>
  <mergeCells count="40">
    <mergeCell ref="I10:I13"/>
    <mergeCell ref="J10:J13"/>
    <mergeCell ref="I5:I8"/>
    <mergeCell ref="J5:J8"/>
    <mergeCell ref="F4:F21"/>
    <mergeCell ref="H5:H8"/>
    <mergeCell ref="H10:H13"/>
    <mergeCell ref="H18:H21"/>
    <mergeCell ref="G10:G13"/>
    <mergeCell ref="J18:J21"/>
    <mergeCell ref="I18:I21"/>
    <mergeCell ref="A5:A8"/>
    <mergeCell ref="B5:B8"/>
    <mergeCell ref="C5:C8"/>
    <mergeCell ref="G5:G8"/>
    <mergeCell ref="C10:C13"/>
    <mergeCell ref="A2:J2"/>
    <mergeCell ref="A18:A21"/>
    <mergeCell ref="B18:B21"/>
    <mergeCell ref="C18:C21"/>
    <mergeCell ref="G18:G21"/>
    <mergeCell ref="A14:A17"/>
    <mergeCell ref="B14:B17"/>
    <mergeCell ref="C14:C17"/>
    <mergeCell ref="G14:G17"/>
    <mergeCell ref="I14:I17"/>
    <mergeCell ref="J14:J17"/>
    <mergeCell ref="A10:A13"/>
    <mergeCell ref="B10:B13"/>
    <mergeCell ref="B4:D4"/>
    <mergeCell ref="B9:D9"/>
    <mergeCell ref="H14:H17"/>
    <mergeCell ref="H24:H27"/>
    <mergeCell ref="I24:I27"/>
    <mergeCell ref="J24:J27"/>
    <mergeCell ref="A24:A27"/>
    <mergeCell ref="B24:B27"/>
    <mergeCell ref="C24:C27"/>
    <mergeCell ref="F24:F27"/>
    <mergeCell ref="G24:G27"/>
  </mergeCells>
  <pageMargins left="0.31496062992125984" right="0.31496062992125984" top="0" bottom="0" header="0.31496062992125984" footer="0.31496062992125984"/>
  <pageSetup paperSize="9" scale="53" orientation="portrait" horizontalDpi="4294967294" r:id="rId1"/>
  <ignoredErrors>
    <ignoredError sqref="A5:A9 A18:A22" numberStoredAsText="1"/>
    <ignoredError sqref="A11:A13" twoDigitTextYear="1" numberStoredAsText="1"/>
    <ignoredError sqref="A10 A14:A17" twoDigitTextYear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90" zoomScaleNormal="90" workbookViewId="0">
      <selection activeCell="K4" sqref="K4"/>
    </sheetView>
  </sheetViews>
  <sheetFormatPr defaultRowHeight="15" x14ac:dyDescent="0.25"/>
  <cols>
    <col min="1" max="1" width="4.42578125" style="1" customWidth="1"/>
    <col min="2" max="2" width="36.5703125" style="1" customWidth="1"/>
    <col min="3" max="3" width="10.5703125" style="1" bestFit="1" customWidth="1"/>
    <col min="4" max="4" width="20.42578125" style="1" bestFit="1" customWidth="1"/>
    <col min="5" max="5" width="9.7109375" style="1" bestFit="1" customWidth="1"/>
    <col min="6" max="6" width="14" style="1" customWidth="1"/>
    <col min="7" max="7" width="12.42578125" style="1" bestFit="1" customWidth="1"/>
    <col min="8" max="8" width="45.28515625" style="1" customWidth="1"/>
    <col min="9" max="9" width="7.140625" style="1" customWidth="1"/>
    <col min="10" max="10" width="31.140625" style="1" customWidth="1"/>
  </cols>
  <sheetData>
    <row r="1" spans="1:10" ht="75" x14ac:dyDescent="0.25">
      <c r="J1" s="8" t="s">
        <v>276</v>
      </c>
    </row>
    <row r="2" spans="1:10" ht="36.75" customHeight="1" x14ac:dyDescent="0.25">
      <c r="A2" s="327" t="s">
        <v>280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90" x14ac:dyDescent="0.25">
      <c r="A4" s="61">
        <v>1</v>
      </c>
      <c r="B4" s="30" t="s">
        <v>121</v>
      </c>
      <c r="C4" s="32" t="s">
        <v>9</v>
      </c>
      <c r="D4" s="32" t="s">
        <v>100</v>
      </c>
      <c r="E4" s="23">
        <v>100</v>
      </c>
      <c r="F4" s="32" t="s">
        <v>101</v>
      </c>
      <c r="G4" s="23">
        <v>30</v>
      </c>
      <c r="H4" s="33" t="s">
        <v>233</v>
      </c>
      <c r="I4" s="23"/>
      <c r="J4" s="23"/>
    </row>
    <row r="5" spans="1:10" ht="120" x14ac:dyDescent="0.25">
      <c r="A5" s="23">
        <v>2</v>
      </c>
      <c r="B5" s="30" t="s">
        <v>231</v>
      </c>
      <c r="C5" s="32" t="s">
        <v>9</v>
      </c>
      <c r="D5" s="32" t="s">
        <v>102</v>
      </c>
      <c r="E5" s="23">
        <v>100</v>
      </c>
      <c r="F5" s="32" t="s">
        <v>101</v>
      </c>
      <c r="G5" s="23">
        <v>40</v>
      </c>
      <c r="H5" s="32" t="s">
        <v>234</v>
      </c>
      <c r="I5" s="23"/>
      <c r="J5" s="23"/>
    </row>
    <row r="6" spans="1:10" ht="75" x14ac:dyDescent="0.25">
      <c r="A6" s="36">
        <v>3</v>
      </c>
      <c r="B6" s="62" t="s">
        <v>193</v>
      </c>
      <c r="C6" s="28" t="s">
        <v>9</v>
      </c>
      <c r="D6" s="28" t="s">
        <v>349</v>
      </c>
      <c r="E6" s="170">
        <v>3</v>
      </c>
      <c r="F6" s="28" t="s">
        <v>232</v>
      </c>
      <c r="G6" s="28">
        <v>20</v>
      </c>
      <c r="H6" s="53" t="s">
        <v>174</v>
      </c>
      <c r="I6" s="36"/>
      <c r="J6" s="36"/>
    </row>
    <row r="7" spans="1:10" ht="75" x14ac:dyDescent="0.25">
      <c r="A7" s="36">
        <v>4</v>
      </c>
      <c r="B7" s="28" t="s">
        <v>399</v>
      </c>
      <c r="C7" s="28" t="s">
        <v>140</v>
      </c>
      <c r="D7" s="28" t="s">
        <v>65</v>
      </c>
      <c r="E7" s="28">
        <v>0</v>
      </c>
      <c r="F7" s="28" t="s">
        <v>15</v>
      </c>
      <c r="G7" s="28">
        <v>10</v>
      </c>
      <c r="H7" s="53" t="s">
        <v>160</v>
      </c>
      <c r="I7" s="23"/>
      <c r="J7" s="23"/>
    </row>
    <row r="8" spans="1:10" ht="15.75" x14ac:dyDescent="0.25">
      <c r="A8" s="389" t="s">
        <v>103</v>
      </c>
      <c r="B8" s="390"/>
      <c r="C8" s="26"/>
      <c r="D8" s="26"/>
      <c r="E8" s="26"/>
      <c r="F8" s="26"/>
      <c r="G8" s="34">
        <f>G7+G6+G5+G4</f>
        <v>100</v>
      </c>
      <c r="H8" s="34"/>
      <c r="I8" s="34"/>
      <c r="J8" s="188">
        <f>J4+J5+J6+J7</f>
        <v>0</v>
      </c>
    </row>
    <row r="18" spans="8:10" x14ac:dyDescent="0.25">
      <c r="I18" s="391"/>
      <c r="J18" s="391"/>
    </row>
    <row r="19" spans="8:10" x14ac:dyDescent="0.25">
      <c r="I19" s="391"/>
      <c r="J19" s="391"/>
    </row>
    <row r="20" spans="8:10" x14ac:dyDescent="0.25">
      <c r="I20" s="391"/>
      <c r="J20" s="391"/>
    </row>
    <row r="21" spans="8:10" x14ac:dyDescent="0.25">
      <c r="I21" s="391"/>
      <c r="J21" s="391"/>
    </row>
    <row r="22" spans="8:10" ht="60.75" customHeight="1" x14ac:dyDescent="0.25"/>
    <row r="24" spans="8:10" x14ac:dyDescent="0.25">
      <c r="H24" s="1" t="s">
        <v>350</v>
      </c>
    </row>
  </sheetData>
  <mergeCells count="4">
    <mergeCell ref="A2:J2"/>
    <mergeCell ref="A8:B8"/>
    <mergeCell ref="J18:J21"/>
    <mergeCell ref="I18:I21"/>
  </mergeCells>
  <pageMargins left="0.39370078740157483" right="0.39370078740157483" top="0.39370078740157483" bottom="0" header="0.31496062992125984" footer="0.31496062992125984"/>
  <pageSetup paperSize="9" scale="7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87" zoomScaleNormal="87" workbookViewId="0">
      <selection activeCell="S6" sqref="S6"/>
    </sheetView>
  </sheetViews>
  <sheetFormatPr defaultRowHeight="15" x14ac:dyDescent="0.25"/>
  <cols>
    <col min="1" max="1" width="6.5703125" bestFit="1" customWidth="1"/>
    <col min="2" max="2" width="29.140625" customWidth="1"/>
    <col min="3" max="3" width="18.5703125" bestFit="1" customWidth="1"/>
    <col min="4" max="4" width="16.7109375" customWidth="1"/>
    <col min="5" max="5" width="12.7109375" customWidth="1"/>
    <col min="6" max="6" width="15.140625" customWidth="1"/>
    <col min="7" max="7" width="11.28515625" customWidth="1"/>
    <col min="8" max="8" width="32.85546875" customWidth="1"/>
    <col min="10" max="10" width="29.140625" customWidth="1"/>
  </cols>
  <sheetData>
    <row r="1" spans="1:10" ht="7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8" t="s">
        <v>277</v>
      </c>
    </row>
    <row r="2" spans="1:10" ht="29.25" customHeight="1" x14ac:dyDescent="0.25">
      <c r="A2" s="327" t="s">
        <v>354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0" ht="45" x14ac:dyDescent="0.25">
      <c r="A3" s="121" t="s">
        <v>0</v>
      </c>
      <c r="B3" s="118" t="s">
        <v>1</v>
      </c>
      <c r="C3" s="118" t="s">
        <v>2</v>
      </c>
      <c r="D3" s="119" t="s">
        <v>33</v>
      </c>
      <c r="E3" s="119" t="s">
        <v>3</v>
      </c>
      <c r="F3" s="119" t="s">
        <v>4</v>
      </c>
      <c r="G3" s="119" t="s">
        <v>72</v>
      </c>
      <c r="H3" s="119" t="s">
        <v>42</v>
      </c>
      <c r="I3" s="119" t="s">
        <v>6</v>
      </c>
      <c r="J3" s="119" t="s">
        <v>7</v>
      </c>
    </row>
    <row r="4" spans="1:10" ht="120" x14ac:dyDescent="0.25">
      <c r="A4" s="61">
        <v>1</v>
      </c>
      <c r="B4" s="119" t="s">
        <v>362</v>
      </c>
      <c r="C4" s="120" t="s">
        <v>140</v>
      </c>
      <c r="D4" s="119" t="s">
        <v>65</v>
      </c>
      <c r="E4" s="119">
        <v>2</v>
      </c>
      <c r="F4" s="119" t="s">
        <v>355</v>
      </c>
      <c r="G4" s="23">
        <v>10</v>
      </c>
      <c r="H4" s="119" t="s">
        <v>363</v>
      </c>
      <c r="I4" s="23"/>
      <c r="J4" s="23"/>
    </row>
    <row r="5" spans="1:10" ht="120" x14ac:dyDescent="0.25">
      <c r="A5" s="23">
        <v>2</v>
      </c>
      <c r="B5" s="120" t="s">
        <v>193</v>
      </c>
      <c r="C5" s="120" t="s">
        <v>140</v>
      </c>
      <c r="D5" s="120" t="s">
        <v>349</v>
      </c>
      <c r="E5" s="119">
        <v>8</v>
      </c>
      <c r="F5" s="119" t="s">
        <v>355</v>
      </c>
      <c r="G5" s="23">
        <v>15</v>
      </c>
      <c r="H5" s="119" t="s">
        <v>364</v>
      </c>
      <c r="I5" s="23"/>
      <c r="J5" s="23"/>
    </row>
    <row r="6" spans="1:10" ht="114.75" customHeight="1" x14ac:dyDescent="0.25">
      <c r="A6" s="36">
        <v>3</v>
      </c>
      <c r="B6" s="120" t="s">
        <v>361</v>
      </c>
      <c r="C6" s="120" t="s">
        <v>140</v>
      </c>
      <c r="D6" s="120" t="s">
        <v>65</v>
      </c>
      <c r="E6" s="120">
        <v>4</v>
      </c>
      <c r="F6" s="119" t="s">
        <v>355</v>
      </c>
      <c r="G6" s="23">
        <v>15</v>
      </c>
      <c r="H6" s="120" t="s">
        <v>365</v>
      </c>
      <c r="I6" s="23"/>
      <c r="J6" s="23"/>
    </row>
    <row r="7" spans="1:10" ht="120" x14ac:dyDescent="0.25">
      <c r="A7" s="36">
        <v>4</v>
      </c>
      <c r="B7" s="120" t="s">
        <v>356</v>
      </c>
      <c r="C7" s="120" t="s">
        <v>140</v>
      </c>
      <c r="D7" s="120" t="s">
        <v>65</v>
      </c>
      <c r="E7" s="120">
        <v>4</v>
      </c>
      <c r="F7" s="119" t="s">
        <v>355</v>
      </c>
      <c r="G7" s="23">
        <v>15</v>
      </c>
      <c r="H7" s="120" t="s">
        <v>366</v>
      </c>
      <c r="I7" s="23"/>
      <c r="J7" s="23"/>
    </row>
    <row r="8" spans="1:10" ht="120" x14ac:dyDescent="0.25">
      <c r="A8" s="36">
        <v>5</v>
      </c>
      <c r="B8" s="122" t="s">
        <v>357</v>
      </c>
      <c r="C8" s="120" t="s">
        <v>140</v>
      </c>
      <c r="D8" s="120" t="s">
        <v>65</v>
      </c>
      <c r="E8" s="120">
        <v>1</v>
      </c>
      <c r="F8" s="119" t="s">
        <v>355</v>
      </c>
      <c r="G8" s="23">
        <v>15</v>
      </c>
      <c r="H8" s="124" t="s">
        <v>367</v>
      </c>
      <c r="I8" s="23"/>
      <c r="J8" s="23"/>
    </row>
    <row r="9" spans="1:10" ht="75" x14ac:dyDescent="0.25">
      <c r="A9" s="36">
        <v>6</v>
      </c>
      <c r="B9" s="122" t="s">
        <v>358</v>
      </c>
      <c r="C9" s="120" t="s">
        <v>140</v>
      </c>
      <c r="D9" s="120" t="s">
        <v>65</v>
      </c>
      <c r="E9" s="120">
        <v>1</v>
      </c>
      <c r="F9" s="119" t="s">
        <v>355</v>
      </c>
      <c r="G9" s="23">
        <v>15</v>
      </c>
      <c r="H9" s="124" t="s">
        <v>368</v>
      </c>
      <c r="I9" s="23"/>
      <c r="J9" s="23"/>
    </row>
    <row r="10" spans="1:10" ht="120" x14ac:dyDescent="0.25">
      <c r="A10" s="175">
        <v>7</v>
      </c>
      <c r="B10" s="174" t="s">
        <v>412</v>
      </c>
      <c r="C10" s="174" t="s">
        <v>140</v>
      </c>
      <c r="D10" s="174" t="s">
        <v>65</v>
      </c>
      <c r="E10" s="174">
        <v>1</v>
      </c>
      <c r="F10" s="173" t="s">
        <v>355</v>
      </c>
      <c r="G10" s="23">
        <v>15</v>
      </c>
      <c r="H10" s="174" t="s">
        <v>413</v>
      </c>
      <c r="I10" s="23"/>
      <c r="J10" s="23"/>
    </row>
    <row r="11" spans="1:10" ht="15.75" x14ac:dyDescent="0.25">
      <c r="A11" s="389" t="s">
        <v>103</v>
      </c>
      <c r="B11" s="390"/>
      <c r="C11" s="26"/>
      <c r="D11" s="26"/>
      <c r="E11" s="26"/>
      <c r="F11" s="26"/>
      <c r="G11" s="34">
        <f>G4+G5+G6+G7+G8+G9+G10</f>
        <v>100</v>
      </c>
      <c r="H11" s="34"/>
      <c r="I11" s="34"/>
      <c r="J11" s="188">
        <f>J4+J5+J6+J7+J8+J9+J10</f>
        <v>0</v>
      </c>
    </row>
  </sheetData>
  <mergeCells count="2">
    <mergeCell ref="A2:J2"/>
    <mergeCell ref="A11:B11"/>
  </mergeCells>
  <pageMargins left="0.31496062992125984" right="0.31496062992125984" top="0.35433070866141736" bottom="0.74803149606299213" header="0.31496062992125984" footer="0.31496062992125984"/>
  <pageSetup paperSize="9" scale="54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91" zoomScaleNormal="91" workbookViewId="0">
      <pane xSplit="1" ySplit="3" topLeftCell="B4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L13" sqref="L13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140625" style="12" customWidth="1"/>
    <col min="6" max="6" width="17.140625" style="12" customWidth="1"/>
    <col min="7" max="7" width="10.85546875" style="12" customWidth="1"/>
    <col min="8" max="8" width="32.140625" style="12" customWidth="1"/>
    <col min="9" max="9" width="11.5703125" style="12" bestFit="1" customWidth="1"/>
    <col min="10" max="10" width="40" style="12" customWidth="1"/>
    <col min="11" max="11" width="17.5703125" style="24" customWidth="1"/>
  </cols>
  <sheetData>
    <row r="1" spans="1:10" ht="72" customHeight="1" x14ac:dyDescent="0.25">
      <c r="J1" s="8" t="s">
        <v>495</v>
      </c>
    </row>
    <row r="2" spans="1:10" ht="29.25" customHeight="1" x14ac:dyDescent="0.25">
      <c r="A2" s="286" t="s">
        <v>318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G5+G18+G23</f>
        <v>40</v>
      </c>
      <c r="H4" s="13"/>
      <c r="I4" s="98"/>
      <c r="J4" s="98"/>
    </row>
    <row r="5" spans="1:10" ht="15.75" customHeight="1" x14ac:dyDescent="0.25">
      <c r="A5" s="69" t="s">
        <v>22</v>
      </c>
      <c r="B5" s="305" t="s">
        <v>130</v>
      </c>
      <c r="C5" s="306"/>
      <c r="D5" s="6"/>
      <c r="E5" s="6"/>
      <c r="F5" s="275" t="s">
        <v>19</v>
      </c>
      <c r="G5" s="28">
        <f>G6+G10+G14</f>
        <v>25</v>
      </c>
      <c r="H5" s="13"/>
      <c r="I5" s="99"/>
      <c r="J5" s="99"/>
    </row>
    <row r="6" spans="1:10" ht="24.75" customHeight="1" x14ac:dyDescent="0.25">
      <c r="A6" s="301" t="s">
        <v>43</v>
      </c>
      <c r="B6" s="275" t="s">
        <v>129</v>
      </c>
      <c r="C6" s="275" t="s">
        <v>9</v>
      </c>
      <c r="D6" s="6" t="s">
        <v>34</v>
      </c>
      <c r="E6" s="6" t="s">
        <v>146</v>
      </c>
      <c r="F6" s="276"/>
      <c r="G6" s="275">
        <v>5</v>
      </c>
      <c r="H6" s="294" t="s">
        <v>442</v>
      </c>
      <c r="I6" s="280"/>
      <c r="J6" s="315"/>
    </row>
    <row r="7" spans="1:10" ht="40.5" customHeight="1" x14ac:dyDescent="0.25">
      <c r="A7" s="302"/>
      <c r="B7" s="276"/>
      <c r="C7" s="276"/>
      <c r="D7" s="6" t="s">
        <v>35</v>
      </c>
      <c r="E7" s="6" t="s">
        <v>39</v>
      </c>
      <c r="F7" s="276"/>
      <c r="G7" s="276"/>
      <c r="H7" s="294"/>
      <c r="I7" s="281"/>
      <c r="J7" s="316"/>
    </row>
    <row r="8" spans="1:10" ht="22.5" customHeight="1" x14ac:dyDescent="0.25">
      <c r="A8" s="302"/>
      <c r="B8" s="276"/>
      <c r="C8" s="276"/>
      <c r="D8" s="6" t="s">
        <v>36</v>
      </c>
      <c r="E8" s="6" t="s">
        <v>147</v>
      </c>
      <c r="F8" s="276"/>
      <c r="G8" s="276"/>
      <c r="H8" s="294"/>
      <c r="I8" s="281"/>
      <c r="J8" s="316"/>
    </row>
    <row r="9" spans="1:10" s="24" customFormat="1" ht="39.75" customHeight="1" x14ac:dyDescent="0.25">
      <c r="A9" s="303"/>
      <c r="B9" s="277"/>
      <c r="C9" s="277"/>
      <c r="D9" s="6" t="s">
        <v>37</v>
      </c>
      <c r="E9" s="6" t="s">
        <v>112</v>
      </c>
      <c r="F9" s="276"/>
      <c r="G9" s="277"/>
      <c r="H9" s="294"/>
      <c r="I9" s="282"/>
      <c r="J9" s="317"/>
    </row>
    <row r="10" spans="1:10" s="24" customFormat="1" ht="27.75" customHeight="1" x14ac:dyDescent="0.25">
      <c r="A10" s="301" t="s">
        <v>44</v>
      </c>
      <c r="B10" s="275" t="s">
        <v>17</v>
      </c>
      <c r="C10" s="275" t="s">
        <v>9</v>
      </c>
      <c r="D10" s="6" t="s">
        <v>34</v>
      </c>
      <c r="E10" s="6" t="s">
        <v>138</v>
      </c>
      <c r="F10" s="276"/>
      <c r="G10" s="275">
        <v>10</v>
      </c>
      <c r="H10" s="294" t="s">
        <v>328</v>
      </c>
      <c r="I10" s="280"/>
      <c r="J10" s="315"/>
    </row>
    <row r="11" spans="1:10" s="24" customFormat="1" ht="37.5" customHeight="1" x14ac:dyDescent="0.25">
      <c r="A11" s="302"/>
      <c r="B11" s="276"/>
      <c r="C11" s="276"/>
      <c r="D11" s="6" t="s">
        <v>35</v>
      </c>
      <c r="E11" s="6" t="s">
        <v>148</v>
      </c>
      <c r="F11" s="276"/>
      <c r="G11" s="276"/>
      <c r="H11" s="294"/>
      <c r="I11" s="281"/>
      <c r="J11" s="316"/>
    </row>
    <row r="12" spans="1:10" s="24" customFormat="1" ht="37.5" customHeight="1" x14ac:dyDescent="0.25">
      <c r="A12" s="302"/>
      <c r="B12" s="276"/>
      <c r="C12" s="276"/>
      <c r="D12" s="6" t="s">
        <v>36</v>
      </c>
      <c r="E12" s="6" t="s">
        <v>149</v>
      </c>
      <c r="F12" s="276"/>
      <c r="G12" s="276"/>
      <c r="H12" s="294"/>
      <c r="I12" s="281"/>
      <c r="J12" s="316"/>
    </row>
    <row r="13" spans="1:10" s="24" customFormat="1" ht="42.75" customHeight="1" x14ac:dyDescent="0.25">
      <c r="A13" s="303"/>
      <c r="B13" s="277"/>
      <c r="C13" s="277"/>
      <c r="D13" s="6" t="s">
        <v>37</v>
      </c>
      <c r="E13" s="6" t="s">
        <v>112</v>
      </c>
      <c r="F13" s="276"/>
      <c r="G13" s="277"/>
      <c r="H13" s="294"/>
      <c r="I13" s="282"/>
      <c r="J13" s="317"/>
    </row>
    <row r="14" spans="1:10" s="24" customFormat="1" ht="39" customHeight="1" x14ac:dyDescent="0.25">
      <c r="A14" s="301" t="s">
        <v>45</v>
      </c>
      <c r="B14" s="275" t="s">
        <v>18</v>
      </c>
      <c r="C14" s="275" t="s">
        <v>9</v>
      </c>
      <c r="D14" s="6" t="s">
        <v>34</v>
      </c>
      <c r="E14" s="6" t="s">
        <v>138</v>
      </c>
      <c r="F14" s="276"/>
      <c r="G14" s="279">
        <v>10</v>
      </c>
      <c r="H14" s="294" t="s">
        <v>329</v>
      </c>
      <c r="I14" s="280"/>
      <c r="J14" s="315"/>
    </row>
    <row r="15" spans="1:10" s="24" customFormat="1" ht="33" customHeight="1" x14ac:dyDescent="0.25">
      <c r="A15" s="302"/>
      <c r="B15" s="276"/>
      <c r="C15" s="276"/>
      <c r="D15" s="6" t="s">
        <v>35</v>
      </c>
      <c r="E15" s="6" t="s">
        <v>148</v>
      </c>
      <c r="F15" s="276"/>
      <c r="G15" s="279"/>
      <c r="H15" s="294"/>
      <c r="I15" s="281"/>
      <c r="J15" s="316"/>
    </row>
    <row r="16" spans="1:10" s="24" customFormat="1" ht="26.25" customHeight="1" x14ac:dyDescent="0.25">
      <c r="A16" s="302"/>
      <c r="B16" s="276"/>
      <c r="C16" s="276"/>
      <c r="D16" s="6" t="s">
        <v>36</v>
      </c>
      <c r="E16" s="6" t="s">
        <v>149</v>
      </c>
      <c r="F16" s="276"/>
      <c r="G16" s="279"/>
      <c r="H16" s="294"/>
      <c r="I16" s="281"/>
      <c r="J16" s="316"/>
    </row>
    <row r="17" spans="1:11" s="24" customFormat="1" ht="48" customHeight="1" x14ac:dyDescent="0.25">
      <c r="A17" s="303"/>
      <c r="B17" s="277"/>
      <c r="C17" s="277"/>
      <c r="D17" s="6" t="s">
        <v>37</v>
      </c>
      <c r="E17" s="6" t="s">
        <v>112</v>
      </c>
      <c r="F17" s="276"/>
      <c r="G17" s="279"/>
      <c r="H17" s="294"/>
      <c r="I17" s="282"/>
      <c r="J17" s="317"/>
    </row>
    <row r="18" spans="1:11" s="24" customFormat="1" ht="29.25" customHeight="1" x14ac:dyDescent="0.25">
      <c r="A18" s="74" t="s">
        <v>23</v>
      </c>
      <c r="B18" s="64" t="s">
        <v>154</v>
      </c>
      <c r="C18" s="75"/>
      <c r="D18" s="6"/>
      <c r="E18" s="6"/>
      <c r="F18" s="276"/>
      <c r="G18" s="28">
        <f>G19</f>
        <v>5</v>
      </c>
      <c r="H18" s="44"/>
      <c r="I18" s="100"/>
      <c r="J18" s="100"/>
    </row>
    <row r="19" spans="1:11" s="24" customFormat="1" ht="29.25" customHeight="1" x14ac:dyDescent="0.25">
      <c r="A19" s="304" t="s">
        <v>132</v>
      </c>
      <c r="B19" s="279" t="s">
        <v>131</v>
      </c>
      <c r="C19" s="279" t="s">
        <v>9</v>
      </c>
      <c r="D19" s="6" t="s">
        <v>34</v>
      </c>
      <c r="E19" s="236" t="s">
        <v>146</v>
      </c>
      <c r="F19" s="276"/>
      <c r="G19" s="275">
        <v>5</v>
      </c>
      <c r="H19" s="275" t="s">
        <v>439</v>
      </c>
      <c r="I19" s="280"/>
      <c r="J19" s="315"/>
    </row>
    <row r="20" spans="1:11" s="24" customFormat="1" ht="39.75" customHeight="1" x14ac:dyDescent="0.25">
      <c r="A20" s="304"/>
      <c r="B20" s="279"/>
      <c r="C20" s="279"/>
      <c r="D20" s="6" t="s">
        <v>35</v>
      </c>
      <c r="E20" s="236" t="s">
        <v>39</v>
      </c>
      <c r="F20" s="276"/>
      <c r="G20" s="276"/>
      <c r="H20" s="276"/>
      <c r="I20" s="281"/>
      <c r="J20" s="316"/>
      <c r="K20" s="143"/>
    </row>
    <row r="21" spans="1:11" s="24" customFormat="1" ht="29.25" customHeight="1" x14ac:dyDescent="0.25">
      <c r="A21" s="304"/>
      <c r="B21" s="279"/>
      <c r="C21" s="279"/>
      <c r="D21" s="6" t="s">
        <v>36</v>
      </c>
      <c r="E21" s="236" t="s">
        <v>147</v>
      </c>
      <c r="F21" s="276"/>
      <c r="G21" s="276"/>
      <c r="H21" s="276"/>
      <c r="I21" s="281"/>
      <c r="J21" s="316"/>
    </row>
    <row r="22" spans="1:11" s="24" customFormat="1" ht="29.25" customHeight="1" x14ac:dyDescent="0.25">
      <c r="A22" s="304"/>
      <c r="B22" s="279"/>
      <c r="C22" s="279"/>
      <c r="D22" s="6" t="s">
        <v>37</v>
      </c>
      <c r="E22" s="236" t="s">
        <v>41</v>
      </c>
      <c r="F22" s="276"/>
      <c r="G22" s="277"/>
      <c r="H22" s="277"/>
      <c r="I22" s="282"/>
      <c r="J22" s="317"/>
    </row>
    <row r="23" spans="1:11" ht="21" customHeight="1" x14ac:dyDescent="0.25">
      <c r="A23" s="67" t="s">
        <v>24</v>
      </c>
      <c r="B23" s="310" t="s">
        <v>134</v>
      </c>
      <c r="C23" s="311"/>
      <c r="D23" s="6"/>
      <c r="E23" s="6"/>
      <c r="F23" s="276"/>
      <c r="G23" s="28">
        <f>G24+G28</f>
        <v>10</v>
      </c>
      <c r="H23" s="13"/>
      <c r="I23" s="99"/>
      <c r="J23" s="127"/>
    </row>
    <row r="24" spans="1:11" ht="30.75" customHeight="1" x14ac:dyDescent="0.25">
      <c r="A24" s="304" t="s">
        <v>135</v>
      </c>
      <c r="B24" s="279" t="s">
        <v>137</v>
      </c>
      <c r="C24" s="279" t="s">
        <v>9</v>
      </c>
      <c r="D24" s="6" t="s">
        <v>34</v>
      </c>
      <c r="E24" s="236" t="s">
        <v>146</v>
      </c>
      <c r="F24" s="276"/>
      <c r="G24" s="279">
        <v>5</v>
      </c>
      <c r="H24" s="275" t="s">
        <v>419</v>
      </c>
      <c r="I24" s="280"/>
      <c r="J24" s="315"/>
    </row>
    <row r="25" spans="1:11" ht="28.5" customHeight="1" x14ac:dyDescent="0.25">
      <c r="A25" s="304"/>
      <c r="B25" s="279"/>
      <c r="C25" s="279"/>
      <c r="D25" s="6" t="s">
        <v>35</v>
      </c>
      <c r="E25" s="236" t="s">
        <v>39</v>
      </c>
      <c r="F25" s="276"/>
      <c r="G25" s="279"/>
      <c r="H25" s="276"/>
      <c r="I25" s="281"/>
      <c r="J25" s="316"/>
    </row>
    <row r="26" spans="1:11" ht="27" customHeight="1" x14ac:dyDescent="0.25">
      <c r="A26" s="304"/>
      <c r="B26" s="279"/>
      <c r="C26" s="279"/>
      <c r="D26" s="6" t="s">
        <v>36</v>
      </c>
      <c r="E26" s="236" t="s">
        <v>147</v>
      </c>
      <c r="F26" s="276"/>
      <c r="G26" s="279"/>
      <c r="H26" s="276"/>
      <c r="I26" s="281"/>
      <c r="J26" s="316"/>
    </row>
    <row r="27" spans="1:11" ht="20.25" customHeight="1" x14ac:dyDescent="0.25">
      <c r="A27" s="304"/>
      <c r="B27" s="279"/>
      <c r="C27" s="279"/>
      <c r="D27" s="6" t="s">
        <v>37</v>
      </c>
      <c r="E27" s="236" t="s">
        <v>41</v>
      </c>
      <c r="F27" s="276"/>
      <c r="G27" s="279"/>
      <c r="H27" s="277"/>
      <c r="I27" s="282"/>
      <c r="J27" s="317"/>
    </row>
    <row r="28" spans="1:11" ht="31.5" customHeight="1" x14ac:dyDescent="0.25">
      <c r="A28" s="301" t="s">
        <v>136</v>
      </c>
      <c r="B28" s="279" t="s">
        <v>126</v>
      </c>
      <c r="C28" s="279" t="s">
        <v>9</v>
      </c>
      <c r="D28" s="6" t="s">
        <v>34</v>
      </c>
      <c r="E28" s="236" t="s">
        <v>146</v>
      </c>
      <c r="F28" s="276"/>
      <c r="G28" s="279">
        <v>5</v>
      </c>
      <c r="H28" s="279" t="s">
        <v>419</v>
      </c>
      <c r="I28" s="280"/>
      <c r="J28" s="315"/>
    </row>
    <row r="29" spans="1:11" ht="27.75" customHeight="1" x14ac:dyDescent="0.25">
      <c r="A29" s="302"/>
      <c r="B29" s="279"/>
      <c r="C29" s="279"/>
      <c r="D29" s="6" t="s">
        <v>35</v>
      </c>
      <c r="E29" s="236" t="s">
        <v>39</v>
      </c>
      <c r="F29" s="276"/>
      <c r="G29" s="279"/>
      <c r="H29" s="279"/>
      <c r="I29" s="281"/>
      <c r="J29" s="316"/>
    </row>
    <row r="30" spans="1:11" ht="24.75" customHeight="1" x14ac:dyDescent="0.25">
      <c r="A30" s="302"/>
      <c r="B30" s="279"/>
      <c r="C30" s="279"/>
      <c r="D30" s="6" t="s">
        <v>36</v>
      </c>
      <c r="E30" s="236" t="s">
        <v>147</v>
      </c>
      <c r="F30" s="276"/>
      <c r="G30" s="279"/>
      <c r="H30" s="279"/>
      <c r="I30" s="281"/>
      <c r="J30" s="316"/>
    </row>
    <row r="31" spans="1:11" ht="15.75" customHeight="1" x14ac:dyDescent="0.25">
      <c r="A31" s="303"/>
      <c r="B31" s="279"/>
      <c r="C31" s="279"/>
      <c r="D31" s="6" t="s">
        <v>37</v>
      </c>
      <c r="E31" s="236" t="s">
        <v>41</v>
      </c>
      <c r="F31" s="277"/>
      <c r="G31" s="279"/>
      <c r="H31" s="279"/>
      <c r="I31" s="282"/>
      <c r="J31" s="317"/>
    </row>
    <row r="32" spans="1:11" s="19" customFormat="1" ht="92.25" customHeight="1" x14ac:dyDescent="0.25">
      <c r="A32" s="225" t="s">
        <v>25</v>
      </c>
      <c r="B32" s="222" t="s">
        <v>12</v>
      </c>
      <c r="C32" s="222" t="s">
        <v>150</v>
      </c>
      <c r="D32" s="222" t="s">
        <v>102</v>
      </c>
      <c r="E32" s="222" t="s">
        <v>244</v>
      </c>
      <c r="F32" s="222" t="s">
        <v>11</v>
      </c>
      <c r="G32" s="222">
        <v>10</v>
      </c>
      <c r="H32" s="222" t="s">
        <v>415</v>
      </c>
      <c r="I32" s="101"/>
      <c r="J32" s="117"/>
      <c r="K32" s="237"/>
    </row>
    <row r="33" spans="1:11" s="19" customFormat="1" ht="60" x14ac:dyDescent="0.25">
      <c r="A33" s="264" t="s">
        <v>26</v>
      </c>
      <c r="B33" s="262" t="s">
        <v>469</v>
      </c>
      <c r="C33" s="262" t="s">
        <v>13</v>
      </c>
      <c r="D33" s="263" t="s">
        <v>139</v>
      </c>
      <c r="E33" s="263"/>
      <c r="F33" s="68"/>
      <c r="G33" s="262">
        <f>G34+G38</f>
        <v>20</v>
      </c>
      <c r="H33" s="265"/>
      <c r="I33" s="266"/>
      <c r="J33" s="267"/>
      <c r="K33" s="237"/>
    </row>
    <row r="34" spans="1:11" ht="16.5" customHeight="1" x14ac:dyDescent="0.25">
      <c r="A34" s="301" t="s">
        <v>330</v>
      </c>
      <c r="B34" s="275" t="s">
        <v>471</v>
      </c>
      <c r="C34" s="275" t="s">
        <v>13</v>
      </c>
      <c r="D34" s="6" t="s">
        <v>34</v>
      </c>
      <c r="E34" s="6" t="s">
        <v>141</v>
      </c>
      <c r="F34" s="275" t="s">
        <v>15</v>
      </c>
      <c r="G34" s="275">
        <v>10</v>
      </c>
      <c r="H34" s="279" t="s">
        <v>472</v>
      </c>
      <c r="I34" s="280"/>
      <c r="J34" s="280"/>
    </row>
    <row r="35" spans="1:11" ht="16.5" customHeight="1" x14ac:dyDescent="0.25">
      <c r="A35" s="302"/>
      <c r="B35" s="276"/>
      <c r="C35" s="276"/>
      <c r="D35" s="6" t="s">
        <v>35</v>
      </c>
      <c r="E35" s="6" t="s">
        <v>142</v>
      </c>
      <c r="F35" s="276"/>
      <c r="G35" s="276"/>
      <c r="H35" s="279"/>
      <c r="I35" s="281"/>
      <c r="J35" s="281"/>
    </row>
    <row r="36" spans="1:11" ht="16.5" customHeight="1" x14ac:dyDescent="0.25">
      <c r="A36" s="302"/>
      <c r="B36" s="276"/>
      <c r="C36" s="276"/>
      <c r="D36" s="6" t="s">
        <v>36</v>
      </c>
      <c r="E36" s="6" t="s">
        <v>143</v>
      </c>
      <c r="F36" s="276"/>
      <c r="G36" s="276"/>
      <c r="H36" s="279"/>
      <c r="I36" s="281"/>
      <c r="J36" s="281"/>
    </row>
    <row r="37" spans="1:11" ht="145.5" customHeight="1" x14ac:dyDescent="0.25">
      <c r="A37" s="303"/>
      <c r="B37" s="277"/>
      <c r="C37" s="277"/>
      <c r="D37" s="6" t="s">
        <v>37</v>
      </c>
      <c r="E37" s="6" t="s">
        <v>144</v>
      </c>
      <c r="F37" s="276"/>
      <c r="G37" s="277"/>
      <c r="H37" s="279"/>
      <c r="I37" s="282"/>
      <c r="J37" s="282"/>
    </row>
    <row r="38" spans="1:11" ht="26.25" customHeight="1" x14ac:dyDescent="0.25">
      <c r="A38" s="301" t="s">
        <v>331</v>
      </c>
      <c r="B38" s="275" t="s">
        <v>403</v>
      </c>
      <c r="C38" s="275" t="s">
        <v>13</v>
      </c>
      <c r="D38" s="6" t="s">
        <v>34</v>
      </c>
      <c r="E38" s="6" t="s">
        <v>141</v>
      </c>
      <c r="F38" s="276"/>
      <c r="G38" s="275">
        <v>10</v>
      </c>
      <c r="H38" s="294" t="s">
        <v>402</v>
      </c>
      <c r="I38" s="283"/>
      <c r="J38" s="312"/>
    </row>
    <row r="39" spans="1:11" ht="39" customHeight="1" x14ac:dyDescent="0.25">
      <c r="A39" s="302"/>
      <c r="B39" s="276"/>
      <c r="C39" s="276"/>
      <c r="D39" s="6" t="s">
        <v>35</v>
      </c>
      <c r="E39" s="6" t="s">
        <v>142</v>
      </c>
      <c r="F39" s="276"/>
      <c r="G39" s="276"/>
      <c r="H39" s="294"/>
      <c r="I39" s="284"/>
      <c r="J39" s="313"/>
    </row>
    <row r="40" spans="1:11" ht="37.5" customHeight="1" x14ac:dyDescent="0.25">
      <c r="A40" s="302"/>
      <c r="B40" s="276"/>
      <c r="C40" s="276"/>
      <c r="D40" s="6" t="s">
        <v>36</v>
      </c>
      <c r="E40" s="6" t="s">
        <v>143</v>
      </c>
      <c r="F40" s="276"/>
      <c r="G40" s="276"/>
      <c r="H40" s="294"/>
      <c r="I40" s="284"/>
      <c r="J40" s="313"/>
    </row>
    <row r="41" spans="1:11" ht="65.25" customHeight="1" x14ac:dyDescent="0.25">
      <c r="A41" s="303"/>
      <c r="B41" s="277"/>
      <c r="C41" s="277"/>
      <c r="D41" s="6" t="s">
        <v>37</v>
      </c>
      <c r="E41" s="6" t="s">
        <v>144</v>
      </c>
      <c r="F41" s="277"/>
      <c r="G41" s="277"/>
      <c r="H41" s="294"/>
      <c r="I41" s="285"/>
      <c r="J41" s="314"/>
    </row>
    <row r="42" spans="1:11" ht="123" customHeight="1" x14ac:dyDescent="0.25">
      <c r="A42" s="67" t="s">
        <v>27</v>
      </c>
      <c r="B42" s="210" t="s">
        <v>425</v>
      </c>
      <c r="C42" s="28" t="s">
        <v>9</v>
      </c>
      <c r="D42" s="28" t="s">
        <v>65</v>
      </c>
      <c r="E42" s="210" t="s">
        <v>424</v>
      </c>
      <c r="F42" s="28" t="s">
        <v>15</v>
      </c>
      <c r="G42" s="28">
        <v>10</v>
      </c>
      <c r="H42" s="210" t="s">
        <v>426</v>
      </c>
      <c r="I42" s="117"/>
      <c r="J42" s="117"/>
    </row>
    <row r="43" spans="1:11" ht="130.5" customHeight="1" x14ac:dyDescent="0.25">
      <c r="A43" s="67" t="s">
        <v>30</v>
      </c>
      <c r="B43" s="28" t="s">
        <v>151</v>
      </c>
      <c r="C43" s="28" t="s">
        <v>9</v>
      </c>
      <c r="D43" s="28" t="s">
        <v>65</v>
      </c>
      <c r="E43" s="28">
        <v>20</v>
      </c>
      <c r="F43" s="28" t="s">
        <v>15</v>
      </c>
      <c r="G43" s="28">
        <v>10</v>
      </c>
      <c r="H43" s="62" t="s">
        <v>152</v>
      </c>
      <c r="I43" s="101"/>
      <c r="J43" s="117"/>
    </row>
    <row r="44" spans="1:11" ht="65.25" customHeight="1" x14ac:dyDescent="0.25">
      <c r="A44" s="213" t="s">
        <v>31</v>
      </c>
      <c r="B44" s="211" t="s">
        <v>218</v>
      </c>
      <c r="C44" s="211" t="s">
        <v>14</v>
      </c>
      <c r="D44" s="211" t="s">
        <v>65</v>
      </c>
      <c r="E44" s="211">
        <v>0</v>
      </c>
      <c r="F44" s="211" t="s">
        <v>15</v>
      </c>
      <c r="G44" s="211">
        <v>5</v>
      </c>
      <c r="H44" s="211" t="s">
        <v>159</v>
      </c>
      <c r="I44" s="209"/>
      <c r="J44" s="209"/>
    </row>
    <row r="45" spans="1:11" ht="207.75" customHeight="1" x14ac:dyDescent="0.25">
      <c r="A45" s="78">
        <v>7</v>
      </c>
      <c r="B45" s="210" t="s">
        <v>427</v>
      </c>
      <c r="C45" s="210" t="s">
        <v>114</v>
      </c>
      <c r="D45" s="210" t="s">
        <v>428</v>
      </c>
      <c r="E45" s="210" t="s">
        <v>448</v>
      </c>
      <c r="F45" s="210" t="s">
        <v>429</v>
      </c>
      <c r="G45" s="210">
        <v>3</v>
      </c>
      <c r="H45" s="210" t="s">
        <v>430</v>
      </c>
      <c r="I45" s="109"/>
      <c r="J45" s="109"/>
    </row>
    <row r="46" spans="1:11" ht="135" customHeight="1" x14ac:dyDescent="0.25">
      <c r="A46" s="78">
        <v>8</v>
      </c>
      <c r="B46" s="210" t="s">
        <v>432</v>
      </c>
      <c r="C46" s="210" t="s">
        <v>13</v>
      </c>
      <c r="D46" s="210" t="s">
        <v>428</v>
      </c>
      <c r="E46" s="79">
        <v>1</v>
      </c>
      <c r="F46" s="210" t="s">
        <v>15</v>
      </c>
      <c r="G46" s="210">
        <v>2</v>
      </c>
      <c r="H46" s="212" t="s">
        <v>433</v>
      </c>
      <c r="I46" s="109"/>
      <c r="J46" s="109"/>
    </row>
    <row r="47" spans="1:11" x14ac:dyDescent="0.25">
      <c r="A47" s="22"/>
      <c r="B47" s="40" t="s">
        <v>16</v>
      </c>
      <c r="C47" s="23"/>
      <c r="D47" s="23"/>
      <c r="E47" s="23"/>
      <c r="F47" s="23"/>
      <c r="G47" s="23">
        <f>G4+G32+G33+G42+G43+G44+G45+G46</f>
        <v>100</v>
      </c>
      <c r="H47" s="23"/>
      <c r="I47" s="102"/>
      <c r="J47" s="102">
        <f>J6+J10+J14+J19+J24+J28+J32+J34+J38+J42+J43+J45+J46</f>
        <v>0</v>
      </c>
    </row>
    <row r="49" spans="2:2" ht="30" x14ac:dyDescent="0.25">
      <c r="B49" s="48" t="s">
        <v>431</v>
      </c>
    </row>
  </sheetData>
  <mergeCells count="62">
    <mergeCell ref="I10:I13"/>
    <mergeCell ref="J10:J13"/>
    <mergeCell ref="A2:J2"/>
    <mergeCell ref="B4:C4"/>
    <mergeCell ref="B5:C5"/>
    <mergeCell ref="A6:A9"/>
    <mergeCell ref="B6:B9"/>
    <mergeCell ref="C6:C9"/>
    <mergeCell ref="G6:G9"/>
    <mergeCell ref="I6:I9"/>
    <mergeCell ref="J6:J9"/>
    <mergeCell ref="H6:H9"/>
    <mergeCell ref="F5:F31"/>
    <mergeCell ref="C19:C22"/>
    <mergeCell ref="B19:B22"/>
    <mergeCell ref="I24:I27"/>
    <mergeCell ref="J24:J27"/>
    <mergeCell ref="J14:J17"/>
    <mergeCell ref="I14:I17"/>
    <mergeCell ref="H19:H22"/>
    <mergeCell ref="J19:J22"/>
    <mergeCell ref="I19:I22"/>
    <mergeCell ref="H14:H17"/>
    <mergeCell ref="A10:A13"/>
    <mergeCell ref="H24:H27"/>
    <mergeCell ref="B10:B13"/>
    <mergeCell ref="C10:C13"/>
    <mergeCell ref="G10:G13"/>
    <mergeCell ref="A19:A22"/>
    <mergeCell ref="G19:G22"/>
    <mergeCell ref="B23:C23"/>
    <mergeCell ref="A24:A27"/>
    <mergeCell ref="B24:B27"/>
    <mergeCell ref="C24:C27"/>
    <mergeCell ref="G24:G27"/>
    <mergeCell ref="H10:H13"/>
    <mergeCell ref="B38:B41"/>
    <mergeCell ref="A14:A17"/>
    <mergeCell ref="B14:B17"/>
    <mergeCell ref="C14:C17"/>
    <mergeCell ref="G14:G17"/>
    <mergeCell ref="J38:J41"/>
    <mergeCell ref="F34:F41"/>
    <mergeCell ref="J28:J31"/>
    <mergeCell ref="A34:A37"/>
    <mergeCell ref="B34:B37"/>
    <mergeCell ref="C34:C37"/>
    <mergeCell ref="G34:G37"/>
    <mergeCell ref="I34:I37"/>
    <mergeCell ref="J34:J37"/>
    <mergeCell ref="A38:A41"/>
    <mergeCell ref="A28:A31"/>
    <mergeCell ref="B28:B31"/>
    <mergeCell ref="C28:C31"/>
    <mergeCell ref="G28:G31"/>
    <mergeCell ref="H28:H31"/>
    <mergeCell ref="I28:I31"/>
    <mergeCell ref="H34:H37"/>
    <mergeCell ref="H38:H41"/>
    <mergeCell ref="C38:C41"/>
    <mergeCell ref="G38:G41"/>
    <mergeCell ref="I38:I41"/>
  </mergeCells>
  <pageMargins left="0.43307086614173229" right="0.23622047244094491" top="0.15748031496062992" bottom="0.35433070866141736" header="0.31496062992125984" footer="0.31496062992125984"/>
  <pageSetup paperSize="9" scale="50" fitToHeight="0" orientation="portrait" horizontalDpi="4294967294" r:id="rId1"/>
  <ignoredErrors>
    <ignoredError sqref="A32:A38 A5 A7:A9 A11:A13 A23 A25:A27 A42:A44" numberStoredAsText="1"/>
    <ignoredError sqref="A6 A10 A14:A18 A24" twoDigitTextYear="1" numberStoredAsText="1"/>
    <ignoredError sqref="A19:A22 A2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89" zoomScaleNormal="89" workbookViewId="0">
      <pane xSplit="1" ySplit="3" topLeftCell="B31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L6" sqref="L6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85546875" style="12" customWidth="1"/>
    <col min="6" max="6" width="17.140625" style="12" customWidth="1"/>
    <col min="7" max="7" width="11" style="12" customWidth="1"/>
    <col min="8" max="8" width="37" style="12" customWidth="1"/>
    <col min="9" max="9" width="9.140625" style="12"/>
    <col min="10" max="10" width="30.85546875" style="12" customWidth="1"/>
    <col min="11" max="11" width="12.140625" style="24" customWidth="1"/>
  </cols>
  <sheetData>
    <row r="1" spans="1:10" ht="84" customHeight="1" x14ac:dyDescent="0.25">
      <c r="J1" s="8" t="s">
        <v>481</v>
      </c>
    </row>
    <row r="2" spans="1:10" ht="33.75" customHeight="1" x14ac:dyDescent="0.25">
      <c r="A2" s="321" t="s">
        <v>317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37.5" customHeight="1" x14ac:dyDescent="0.25">
      <c r="A4" s="67">
        <v>1</v>
      </c>
      <c r="B4" s="287" t="s">
        <v>8</v>
      </c>
      <c r="C4" s="288"/>
      <c r="D4" s="28"/>
      <c r="E4" s="28">
        <v>100</v>
      </c>
      <c r="F4" s="275" t="s">
        <v>19</v>
      </c>
      <c r="G4" s="28">
        <f>G5+G10+G15</f>
        <v>40</v>
      </c>
      <c r="H4" s="13"/>
      <c r="I4" s="41"/>
      <c r="J4" s="41"/>
    </row>
    <row r="5" spans="1:10" ht="23.25" customHeight="1" x14ac:dyDescent="0.25">
      <c r="A5" s="69" t="s">
        <v>21</v>
      </c>
      <c r="B5" s="308" t="s">
        <v>145</v>
      </c>
      <c r="C5" s="309"/>
      <c r="D5" s="28"/>
      <c r="E5" s="28"/>
      <c r="F5" s="276"/>
      <c r="G5" s="62">
        <v>15</v>
      </c>
      <c r="H5" s="13"/>
      <c r="I5" s="41"/>
      <c r="J5" s="41"/>
    </row>
    <row r="6" spans="1:10" ht="24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15</v>
      </c>
      <c r="H6" s="279" t="s">
        <v>416</v>
      </c>
      <c r="I6" s="272"/>
      <c r="J6" s="272"/>
    </row>
    <row r="7" spans="1:10" ht="27.7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273"/>
      <c r="J7" s="273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273"/>
      <c r="J8" s="273"/>
    </row>
    <row r="9" spans="1:10" ht="21.7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274"/>
      <c r="J9" s="274"/>
    </row>
    <row r="10" spans="1:10" ht="15.75" customHeight="1" x14ac:dyDescent="0.25">
      <c r="A10" s="69" t="s">
        <v>22</v>
      </c>
      <c r="B10" s="305" t="s">
        <v>130</v>
      </c>
      <c r="C10" s="306"/>
      <c r="D10" s="6"/>
      <c r="E10" s="6"/>
      <c r="F10" s="276"/>
      <c r="G10" s="28">
        <v>15</v>
      </c>
      <c r="H10" s="13"/>
      <c r="I10" s="13"/>
      <c r="J10" s="13"/>
    </row>
    <row r="11" spans="1:10" ht="24.75" customHeight="1" x14ac:dyDescent="0.25">
      <c r="A11" s="301" t="s">
        <v>43</v>
      </c>
      <c r="B11" s="275" t="s">
        <v>129</v>
      </c>
      <c r="C11" s="275" t="s">
        <v>9</v>
      </c>
      <c r="D11" s="6" t="s">
        <v>34</v>
      </c>
      <c r="E11" s="6" t="s">
        <v>146</v>
      </c>
      <c r="F11" s="276"/>
      <c r="G11" s="275">
        <v>15</v>
      </c>
      <c r="H11" s="294" t="s">
        <v>385</v>
      </c>
      <c r="I11" s="272"/>
      <c r="J11" s="272"/>
    </row>
    <row r="12" spans="1:10" ht="41.25" customHeight="1" x14ac:dyDescent="0.25">
      <c r="A12" s="302"/>
      <c r="B12" s="276"/>
      <c r="C12" s="276"/>
      <c r="D12" s="6" t="s">
        <v>35</v>
      </c>
      <c r="E12" s="6" t="s">
        <v>39</v>
      </c>
      <c r="F12" s="276"/>
      <c r="G12" s="276"/>
      <c r="H12" s="294"/>
      <c r="I12" s="273"/>
      <c r="J12" s="273"/>
    </row>
    <row r="13" spans="1:10" ht="25.5" customHeight="1" x14ac:dyDescent="0.25">
      <c r="A13" s="302"/>
      <c r="B13" s="276"/>
      <c r="C13" s="276"/>
      <c r="D13" s="6" t="s">
        <v>36</v>
      </c>
      <c r="E13" s="6" t="s">
        <v>147</v>
      </c>
      <c r="F13" s="276"/>
      <c r="G13" s="276"/>
      <c r="H13" s="294"/>
      <c r="I13" s="273"/>
      <c r="J13" s="273"/>
    </row>
    <row r="14" spans="1:10" s="24" customFormat="1" ht="25.5" customHeight="1" x14ac:dyDescent="0.25">
      <c r="A14" s="303"/>
      <c r="B14" s="277"/>
      <c r="C14" s="277"/>
      <c r="D14" s="6" t="s">
        <v>37</v>
      </c>
      <c r="E14" s="6" t="s">
        <v>112</v>
      </c>
      <c r="F14" s="276"/>
      <c r="G14" s="277"/>
      <c r="H14" s="294"/>
      <c r="I14" s="274"/>
      <c r="J14" s="274"/>
    </row>
    <row r="15" spans="1:10" s="24" customFormat="1" ht="21.75" customHeight="1" x14ac:dyDescent="0.25">
      <c r="A15" s="71" t="s">
        <v>23</v>
      </c>
      <c r="B15" s="308" t="s">
        <v>154</v>
      </c>
      <c r="C15" s="309"/>
      <c r="D15" s="6"/>
      <c r="E15" s="6"/>
      <c r="F15" s="276"/>
      <c r="G15" s="28">
        <v>10</v>
      </c>
      <c r="H15" s="13"/>
      <c r="I15" s="13"/>
      <c r="J15" s="13"/>
    </row>
    <row r="16" spans="1:10" s="24" customFormat="1" ht="30" customHeight="1" x14ac:dyDescent="0.25">
      <c r="A16" s="301" t="s">
        <v>132</v>
      </c>
      <c r="B16" s="275" t="s">
        <v>131</v>
      </c>
      <c r="C16" s="275" t="s">
        <v>9</v>
      </c>
      <c r="D16" s="6" t="s">
        <v>34</v>
      </c>
      <c r="E16" s="236" t="s">
        <v>146</v>
      </c>
      <c r="F16" s="276"/>
      <c r="G16" s="279">
        <v>10</v>
      </c>
      <c r="H16" s="275" t="s">
        <v>439</v>
      </c>
      <c r="I16" s="272"/>
      <c r="J16" s="272"/>
    </row>
    <row r="17" spans="1:11" s="24" customFormat="1" ht="22.5" customHeight="1" x14ac:dyDescent="0.25">
      <c r="A17" s="302"/>
      <c r="B17" s="276"/>
      <c r="C17" s="276"/>
      <c r="D17" s="6" t="s">
        <v>35</v>
      </c>
      <c r="E17" s="236" t="s">
        <v>39</v>
      </c>
      <c r="F17" s="276"/>
      <c r="G17" s="279"/>
      <c r="H17" s="276"/>
      <c r="I17" s="273"/>
      <c r="J17" s="273"/>
    </row>
    <row r="18" spans="1:11" s="24" customFormat="1" ht="27" customHeight="1" x14ac:dyDescent="0.25">
      <c r="A18" s="302"/>
      <c r="B18" s="276"/>
      <c r="C18" s="276"/>
      <c r="D18" s="6" t="s">
        <v>36</v>
      </c>
      <c r="E18" s="236" t="s">
        <v>147</v>
      </c>
      <c r="F18" s="276"/>
      <c r="G18" s="279"/>
      <c r="H18" s="276"/>
      <c r="I18" s="273"/>
      <c r="J18" s="273"/>
    </row>
    <row r="19" spans="1:11" s="24" customFormat="1" ht="15.75" customHeight="1" x14ac:dyDescent="0.25">
      <c r="A19" s="303"/>
      <c r="B19" s="277"/>
      <c r="C19" s="277"/>
      <c r="D19" s="6" t="s">
        <v>37</v>
      </c>
      <c r="E19" s="236" t="s">
        <v>41</v>
      </c>
      <c r="F19" s="276"/>
      <c r="G19" s="279"/>
      <c r="H19" s="277"/>
      <c r="I19" s="274"/>
      <c r="J19" s="274"/>
    </row>
    <row r="20" spans="1:11" ht="135" customHeight="1" x14ac:dyDescent="0.25">
      <c r="A20" s="67" t="s">
        <v>25</v>
      </c>
      <c r="B20" s="28" t="s">
        <v>10</v>
      </c>
      <c r="C20" s="28" t="s">
        <v>9</v>
      </c>
      <c r="D20" s="28" t="s">
        <v>65</v>
      </c>
      <c r="E20" s="28" t="s">
        <v>138</v>
      </c>
      <c r="F20" s="28" t="s">
        <v>20</v>
      </c>
      <c r="G20" s="28">
        <v>10</v>
      </c>
      <c r="H20" s="8" t="s">
        <v>327</v>
      </c>
      <c r="I20" s="115"/>
      <c r="J20" s="41"/>
    </row>
    <row r="21" spans="1:11" s="19" customFormat="1" ht="93" customHeight="1" x14ac:dyDescent="0.25">
      <c r="A21" s="225" t="s">
        <v>26</v>
      </c>
      <c r="B21" s="222" t="s">
        <v>12</v>
      </c>
      <c r="C21" s="222" t="s">
        <v>150</v>
      </c>
      <c r="D21" s="222" t="s">
        <v>102</v>
      </c>
      <c r="E21" s="222" t="s">
        <v>244</v>
      </c>
      <c r="F21" s="222" t="s">
        <v>11</v>
      </c>
      <c r="G21" s="222">
        <v>15</v>
      </c>
      <c r="H21" s="222" t="s">
        <v>437</v>
      </c>
      <c r="I21" s="222"/>
      <c r="J21" s="222"/>
      <c r="K21" s="237"/>
    </row>
    <row r="22" spans="1:11" s="19" customFormat="1" ht="73.5" customHeight="1" x14ac:dyDescent="0.25">
      <c r="A22" s="264" t="s">
        <v>27</v>
      </c>
      <c r="B22" s="262" t="s">
        <v>469</v>
      </c>
      <c r="C22" s="262" t="s">
        <v>13</v>
      </c>
      <c r="D22" s="263" t="s">
        <v>139</v>
      </c>
      <c r="E22" s="263"/>
      <c r="F22" s="275" t="s">
        <v>15</v>
      </c>
      <c r="G22" s="262">
        <f>G23+G27</f>
        <v>10</v>
      </c>
      <c r="H22" s="265"/>
      <c r="I22" s="73"/>
      <c r="J22" s="73"/>
      <c r="K22" s="237"/>
    </row>
    <row r="23" spans="1:11" ht="42" customHeight="1" x14ac:dyDescent="0.25">
      <c r="A23" s="301" t="s">
        <v>28</v>
      </c>
      <c r="B23" s="275" t="s">
        <v>471</v>
      </c>
      <c r="C23" s="275" t="s">
        <v>13</v>
      </c>
      <c r="D23" s="6" t="s">
        <v>34</v>
      </c>
      <c r="E23" s="6" t="s">
        <v>141</v>
      </c>
      <c r="F23" s="276"/>
      <c r="G23" s="275">
        <v>5</v>
      </c>
      <c r="H23" s="279" t="s">
        <v>472</v>
      </c>
      <c r="I23" s="318"/>
      <c r="J23" s="272"/>
    </row>
    <row r="24" spans="1:11" ht="39" customHeight="1" x14ac:dyDescent="0.25">
      <c r="A24" s="302"/>
      <c r="B24" s="276"/>
      <c r="C24" s="276"/>
      <c r="D24" s="6" t="s">
        <v>35</v>
      </c>
      <c r="E24" s="6" t="s">
        <v>142</v>
      </c>
      <c r="F24" s="276"/>
      <c r="G24" s="276"/>
      <c r="H24" s="279"/>
      <c r="I24" s="319"/>
      <c r="J24" s="273"/>
    </row>
    <row r="25" spans="1:11" ht="40.5" customHeight="1" x14ac:dyDescent="0.25">
      <c r="A25" s="302"/>
      <c r="B25" s="276"/>
      <c r="C25" s="276"/>
      <c r="D25" s="6" t="s">
        <v>36</v>
      </c>
      <c r="E25" s="6" t="s">
        <v>143</v>
      </c>
      <c r="F25" s="276"/>
      <c r="G25" s="276"/>
      <c r="H25" s="279"/>
      <c r="I25" s="319"/>
      <c r="J25" s="273"/>
    </row>
    <row r="26" spans="1:11" ht="47.25" customHeight="1" x14ac:dyDescent="0.25">
      <c r="A26" s="303"/>
      <c r="B26" s="277"/>
      <c r="C26" s="277"/>
      <c r="D26" s="6" t="s">
        <v>37</v>
      </c>
      <c r="E26" s="6" t="s">
        <v>144</v>
      </c>
      <c r="F26" s="276"/>
      <c r="G26" s="277"/>
      <c r="H26" s="279"/>
      <c r="I26" s="320"/>
      <c r="J26" s="274"/>
    </row>
    <row r="27" spans="1:11" ht="15.75" customHeight="1" x14ac:dyDescent="0.25">
      <c r="A27" s="301" t="s">
        <v>29</v>
      </c>
      <c r="B27" s="275" t="s">
        <v>403</v>
      </c>
      <c r="C27" s="275" t="s">
        <v>13</v>
      </c>
      <c r="D27" s="6" t="s">
        <v>34</v>
      </c>
      <c r="E27" s="6" t="s">
        <v>141</v>
      </c>
      <c r="F27" s="276"/>
      <c r="G27" s="275">
        <v>5</v>
      </c>
      <c r="H27" s="294" t="s">
        <v>401</v>
      </c>
      <c r="I27" s="275"/>
      <c r="J27" s="275"/>
    </row>
    <row r="28" spans="1:11" ht="33.75" customHeight="1" x14ac:dyDescent="0.25">
      <c r="A28" s="302"/>
      <c r="B28" s="276"/>
      <c r="C28" s="276"/>
      <c r="D28" s="6" t="s">
        <v>35</v>
      </c>
      <c r="E28" s="6" t="s">
        <v>142</v>
      </c>
      <c r="F28" s="276"/>
      <c r="G28" s="276"/>
      <c r="H28" s="294"/>
      <c r="I28" s="276"/>
      <c r="J28" s="276"/>
    </row>
    <row r="29" spans="1:11" ht="44.25" customHeight="1" x14ac:dyDescent="0.25">
      <c r="A29" s="302"/>
      <c r="B29" s="276"/>
      <c r="C29" s="276"/>
      <c r="D29" s="6" t="s">
        <v>36</v>
      </c>
      <c r="E29" s="6" t="s">
        <v>143</v>
      </c>
      <c r="F29" s="276"/>
      <c r="G29" s="276"/>
      <c r="H29" s="294"/>
      <c r="I29" s="276"/>
      <c r="J29" s="276"/>
    </row>
    <row r="30" spans="1:11" ht="54.75" customHeight="1" x14ac:dyDescent="0.25">
      <c r="A30" s="303"/>
      <c r="B30" s="277"/>
      <c r="C30" s="277"/>
      <c r="D30" s="6" t="s">
        <v>37</v>
      </c>
      <c r="E30" s="6" t="s">
        <v>144</v>
      </c>
      <c r="F30" s="277"/>
      <c r="G30" s="277"/>
      <c r="H30" s="294"/>
      <c r="I30" s="277"/>
      <c r="J30" s="277"/>
    </row>
    <row r="31" spans="1:11" ht="121.5" customHeight="1" x14ac:dyDescent="0.25">
      <c r="A31" s="67" t="s">
        <v>30</v>
      </c>
      <c r="B31" s="210" t="s">
        <v>425</v>
      </c>
      <c r="C31" s="28" t="s">
        <v>9</v>
      </c>
      <c r="D31" s="28" t="s">
        <v>65</v>
      </c>
      <c r="E31" s="210" t="s">
        <v>424</v>
      </c>
      <c r="F31" s="28" t="s">
        <v>15</v>
      </c>
      <c r="G31" s="28">
        <v>15</v>
      </c>
      <c r="H31" s="210" t="s">
        <v>426</v>
      </c>
      <c r="I31" s="126"/>
      <c r="J31" s="126"/>
    </row>
    <row r="32" spans="1:11" ht="66.75" customHeight="1" x14ac:dyDescent="0.25">
      <c r="A32" s="213" t="s">
        <v>31</v>
      </c>
      <c r="B32" s="211" t="s">
        <v>50</v>
      </c>
      <c r="C32" s="211" t="s">
        <v>14</v>
      </c>
      <c r="D32" s="211" t="s">
        <v>65</v>
      </c>
      <c r="E32" s="211">
        <v>0</v>
      </c>
      <c r="F32" s="211" t="s">
        <v>15</v>
      </c>
      <c r="G32" s="211">
        <v>5</v>
      </c>
      <c r="H32" s="207" t="s">
        <v>159</v>
      </c>
      <c r="I32" s="207"/>
      <c r="J32" s="207"/>
    </row>
    <row r="33" spans="1:10" ht="225.75" customHeight="1" x14ac:dyDescent="0.25">
      <c r="A33" s="214" t="s">
        <v>66</v>
      </c>
      <c r="B33" s="210" t="s">
        <v>427</v>
      </c>
      <c r="C33" s="210" t="s">
        <v>114</v>
      </c>
      <c r="D33" s="210" t="s">
        <v>428</v>
      </c>
      <c r="E33" s="210" t="s">
        <v>448</v>
      </c>
      <c r="F33" s="210" t="s">
        <v>429</v>
      </c>
      <c r="G33" s="210">
        <v>3</v>
      </c>
      <c r="H33" s="210" t="s">
        <v>430</v>
      </c>
      <c r="I33" s="208"/>
      <c r="J33" s="208"/>
    </row>
    <row r="34" spans="1:10" ht="135" customHeight="1" x14ac:dyDescent="0.25">
      <c r="A34" s="214" t="s">
        <v>435</v>
      </c>
      <c r="B34" s="210" t="s">
        <v>432</v>
      </c>
      <c r="C34" s="210" t="s">
        <v>13</v>
      </c>
      <c r="D34" s="210" t="s">
        <v>428</v>
      </c>
      <c r="E34" s="79">
        <v>1</v>
      </c>
      <c r="F34" s="210" t="s">
        <v>15</v>
      </c>
      <c r="G34" s="210">
        <v>2</v>
      </c>
      <c r="H34" s="212" t="s">
        <v>433</v>
      </c>
      <c r="I34" s="208"/>
      <c r="J34" s="208"/>
    </row>
    <row r="35" spans="1:10" x14ac:dyDescent="0.25">
      <c r="A35" s="22"/>
      <c r="B35" s="40" t="s">
        <v>16</v>
      </c>
      <c r="C35" s="23"/>
      <c r="D35" s="23"/>
      <c r="E35" s="23"/>
      <c r="F35" s="23"/>
      <c r="G35" s="23">
        <f>G4+G20+G21+G31+G32+G22+G33+G34</f>
        <v>100</v>
      </c>
      <c r="H35" s="23"/>
      <c r="I35" s="23"/>
      <c r="J35" s="102">
        <f>J6+J11+J16+J20+J21+J23+J27+J31+J33+J34</f>
        <v>0</v>
      </c>
    </row>
    <row r="37" spans="1:10" ht="30" x14ac:dyDescent="0.25">
      <c r="B37" s="48" t="s">
        <v>431</v>
      </c>
    </row>
  </sheetData>
  <mergeCells count="42">
    <mergeCell ref="J6:J9"/>
    <mergeCell ref="A2:J2"/>
    <mergeCell ref="B4:C4"/>
    <mergeCell ref="F4:F19"/>
    <mergeCell ref="B5:C5"/>
    <mergeCell ref="A6:A9"/>
    <mergeCell ref="B6:B9"/>
    <mergeCell ref="C6:C9"/>
    <mergeCell ref="G6:G9"/>
    <mergeCell ref="H6:H9"/>
    <mergeCell ref="I6:I9"/>
    <mergeCell ref="B10:C10"/>
    <mergeCell ref="A11:A14"/>
    <mergeCell ref="B11:B14"/>
    <mergeCell ref="C11:C14"/>
    <mergeCell ref="G11:G14"/>
    <mergeCell ref="G16:G19"/>
    <mergeCell ref="H16:H19"/>
    <mergeCell ref="I16:I19"/>
    <mergeCell ref="J16:J19"/>
    <mergeCell ref="I11:I14"/>
    <mergeCell ref="J11:J14"/>
    <mergeCell ref="H11:H14"/>
    <mergeCell ref="B15:C15"/>
    <mergeCell ref="A16:A19"/>
    <mergeCell ref="B16:B19"/>
    <mergeCell ref="C16:C19"/>
    <mergeCell ref="A23:A26"/>
    <mergeCell ref="B23:B26"/>
    <mergeCell ref="C23:C26"/>
    <mergeCell ref="B27:B30"/>
    <mergeCell ref="C27:C30"/>
    <mergeCell ref="G27:G30"/>
    <mergeCell ref="I27:I30"/>
    <mergeCell ref="A27:A30"/>
    <mergeCell ref="H27:H30"/>
    <mergeCell ref="J27:J30"/>
    <mergeCell ref="F22:F30"/>
    <mergeCell ref="J23:J26"/>
    <mergeCell ref="G23:G26"/>
    <mergeCell ref="I23:I26"/>
    <mergeCell ref="H23:H26"/>
  </mergeCells>
  <pageMargins left="0.23622047244094491" right="0" top="0.15748031496062992" bottom="0.35433070866141736" header="0.31496062992125984" footer="0.31496062992125984"/>
  <pageSetup paperSize="9" scale="53" fitToHeight="2" orientation="portrait" horizontalDpi="4294967294" r:id="rId1"/>
  <ignoredErrors>
    <ignoredError sqref="A20:A30 A4:A5 A7:A10 A12:A15 A31 A32 A33:A34" numberStoredAsText="1"/>
    <ignoredError sqref="A16" twoDigitTextYear="1"/>
    <ignoredError sqref="A6 A11" twoDigitTextYear="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zoomScale="89" zoomScaleNormal="89" workbookViewId="0">
      <pane xSplit="1" ySplit="3" topLeftCell="B37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M4" sqref="M4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140625" style="12" customWidth="1"/>
    <col min="6" max="6" width="17.140625" style="12" customWidth="1"/>
    <col min="7" max="7" width="11" style="12" customWidth="1"/>
    <col min="8" max="8" width="32" style="12" customWidth="1"/>
    <col min="9" max="9" width="11.5703125" style="12" bestFit="1" customWidth="1"/>
    <col min="10" max="10" width="41.42578125" style="12" customWidth="1"/>
    <col min="11" max="11" width="9.140625" style="24"/>
    <col min="12" max="12" width="21.5703125" customWidth="1"/>
  </cols>
  <sheetData>
    <row r="1" spans="1:10" ht="65.25" customHeight="1" x14ac:dyDescent="0.25">
      <c r="J1" s="8" t="s">
        <v>482</v>
      </c>
    </row>
    <row r="2" spans="1:10" ht="39" customHeight="1" x14ac:dyDescent="0.25">
      <c r="A2" s="286" t="s">
        <v>386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G5+G14+G27</f>
        <v>40</v>
      </c>
      <c r="H4" s="13"/>
      <c r="I4" s="98"/>
      <c r="J4" s="98"/>
    </row>
    <row r="5" spans="1:10" ht="23.25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f>G6+G10</f>
        <v>10</v>
      </c>
      <c r="H5" s="13"/>
      <c r="I5" s="98"/>
      <c r="J5" s="98"/>
    </row>
    <row r="6" spans="1:10" ht="27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9" t="s">
        <v>416</v>
      </c>
      <c r="I6" s="280"/>
      <c r="J6" s="315"/>
    </row>
    <row r="7" spans="1:10" ht="29.25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281"/>
      <c r="J7" s="316"/>
    </row>
    <row r="8" spans="1:10" ht="25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281"/>
      <c r="J8" s="316"/>
    </row>
    <row r="9" spans="1:10" ht="46.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282"/>
      <c r="J9" s="317"/>
    </row>
    <row r="10" spans="1:10" ht="35.2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9" t="s">
        <v>441</v>
      </c>
      <c r="I10" s="280"/>
      <c r="J10" s="315"/>
    </row>
    <row r="11" spans="1:10" ht="29.2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9"/>
      <c r="I11" s="281"/>
      <c r="J11" s="316"/>
    </row>
    <row r="12" spans="1:10" ht="24.7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9"/>
      <c r="I12" s="281"/>
      <c r="J12" s="316"/>
    </row>
    <row r="13" spans="1:10" ht="35.2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9"/>
      <c r="I13" s="282"/>
      <c r="J13" s="317"/>
    </row>
    <row r="14" spans="1:10" ht="15.75" customHeight="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20</v>
      </c>
      <c r="H14" s="13"/>
      <c r="I14" s="99"/>
      <c r="J14" s="99"/>
    </row>
    <row r="15" spans="1:10" ht="24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10</v>
      </c>
      <c r="H15" s="294" t="s">
        <v>385</v>
      </c>
      <c r="I15" s="280"/>
      <c r="J15" s="315"/>
    </row>
    <row r="16" spans="1:10" ht="41.25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94"/>
      <c r="I16" s="281"/>
      <c r="J16" s="316"/>
    </row>
    <row r="17" spans="1:10" ht="25.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94"/>
      <c r="I17" s="281"/>
      <c r="J17" s="316"/>
    </row>
    <row r="18" spans="1:10" ht="59.2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94"/>
      <c r="I18" s="282"/>
      <c r="J18" s="317"/>
    </row>
    <row r="19" spans="1:10" ht="27.75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5</v>
      </c>
      <c r="H19" s="279" t="s">
        <v>323</v>
      </c>
      <c r="I19" s="280"/>
      <c r="J19" s="315"/>
    </row>
    <row r="20" spans="1:10" ht="37.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79"/>
      <c r="I20" s="281"/>
      <c r="J20" s="316"/>
    </row>
    <row r="21" spans="1:10" ht="37.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79"/>
      <c r="I21" s="281"/>
      <c r="J21" s="316"/>
    </row>
    <row r="22" spans="1:10" ht="49.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79"/>
      <c r="I22" s="282"/>
      <c r="J22" s="317"/>
    </row>
    <row r="23" spans="1:10" ht="39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5</v>
      </c>
      <c r="H23" s="279" t="s">
        <v>324</v>
      </c>
      <c r="I23" s="280"/>
      <c r="J23" s="315"/>
    </row>
    <row r="24" spans="1:10" ht="33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79"/>
      <c r="I24" s="281"/>
      <c r="J24" s="316"/>
    </row>
    <row r="25" spans="1:10" ht="26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79"/>
      <c r="I25" s="281"/>
      <c r="J25" s="316"/>
    </row>
    <row r="26" spans="1:10" ht="54" customHeight="1" x14ac:dyDescent="0.25">
      <c r="A26" s="303"/>
      <c r="B26" s="277"/>
      <c r="C26" s="277"/>
      <c r="D26" s="6" t="s">
        <v>37</v>
      </c>
      <c r="E26" s="6" t="s">
        <v>112</v>
      </c>
      <c r="F26" s="276"/>
      <c r="G26" s="279"/>
      <c r="H26" s="279"/>
      <c r="I26" s="282"/>
      <c r="J26" s="317"/>
    </row>
    <row r="27" spans="1:10" ht="29.25" customHeight="1" x14ac:dyDescent="0.25">
      <c r="A27" s="74" t="s">
        <v>23</v>
      </c>
      <c r="B27" s="305" t="s">
        <v>154</v>
      </c>
      <c r="C27" s="306"/>
      <c r="D27" s="6"/>
      <c r="E27" s="6"/>
      <c r="F27" s="276"/>
      <c r="G27" s="28">
        <f>G28+G32</f>
        <v>10</v>
      </c>
      <c r="H27" s="47"/>
      <c r="I27" s="100"/>
      <c r="J27" s="100"/>
    </row>
    <row r="28" spans="1:10" ht="29.25" customHeight="1" x14ac:dyDescent="0.25">
      <c r="A28" s="301" t="s">
        <v>132</v>
      </c>
      <c r="B28" s="275" t="s">
        <v>131</v>
      </c>
      <c r="C28" s="275" t="s">
        <v>9</v>
      </c>
      <c r="D28" s="6" t="s">
        <v>34</v>
      </c>
      <c r="E28" s="236" t="s">
        <v>146</v>
      </c>
      <c r="F28" s="276"/>
      <c r="G28" s="275">
        <v>5</v>
      </c>
      <c r="H28" s="279" t="s">
        <v>439</v>
      </c>
      <c r="I28" s="280"/>
      <c r="J28" s="315"/>
    </row>
    <row r="29" spans="1:10" ht="29.25" customHeight="1" x14ac:dyDescent="0.25">
      <c r="A29" s="302"/>
      <c r="B29" s="276"/>
      <c r="C29" s="276"/>
      <c r="D29" s="6" t="s">
        <v>35</v>
      </c>
      <c r="E29" s="236" t="s">
        <v>39</v>
      </c>
      <c r="F29" s="276"/>
      <c r="G29" s="276"/>
      <c r="H29" s="279"/>
      <c r="I29" s="281"/>
      <c r="J29" s="316"/>
    </row>
    <row r="30" spans="1:10" ht="29.25" customHeight="1" x14ac:dyDescent="0.25">
      <c r="A30" s="302"/>
      <c r="B30" s="276"/>
      <c r="C30" s="276"/>
      <c r="D30" s="6" t="s">
        <v>36</v>
      </c>
      <c r="E30" s="236" t="s">
        <v>147</v>
      </c>
      <c r="F30" s="276"/>
      <c r="G30" s="276"/>
      <c r="H30" s="279"/>
      <c r="I30" s="281"/>
      <c r="J30" s="316"/>
    </row>
    <row r="31" spans="1:10" ht="29.25" customHeight="1" x14ac:dyDescent="0.25">
      <c r="A31" s="303"/>
      <c r="B31" s="277"/>
      <c r="C31" s="277"/>
      <c r="D31" s="6" t="s">
        <v>37</v>
      </c>
      <c r="E31" s="236" t="s">
        <v>41</v>
      </c>
      <c r="F31" s="276"/>
      <c r="G31" s="277"/>
      <c r="H31" s="279"/>
      <c r="I31" s="282"/>
      <c r="J31" s="317"/>
    </row>
    <row r="32" spans="1:10" ht="29.25" customHeight="1" x14ac:dyDescent="0.25">
      <c r="A32" s="301" t="s">
        <v>133</v>
      </c>
      <c r="B32" s="275" t="s">
        <v>125</v>
      </c>
      <c r="C32" s="275" t="s">
        <v>9</v>
      </c>
      <c r="D32" s="236" t="s">
        <v>34</v>
      </c>
      <c r="E32" s="259" t="s">
        <v>138</v>
      </c>
      <c r="F32" s="276"/>
      <c r="G32" s="275">
        <v>5</v>
      </c>
      <c r="H32" s="279" t="s">
        <v>326</v>
      </c>
      <c r="I32" s="280"/>
      <c r="J32" s="315"/>
    </row>
    <row r="33" spans="1:11" ht="29.25" customHeight="1" x14ac:dyDescent="0.25">
      <c r="A33" s="302"/>
      <c r="B33" s="276"/>
      <c r="C33" s="276"/>
      <c r="D33" s="236" t="s">
        <v>35</v>
      </c>
      <c r="E33" s="259" t="s">
        <v>148</v>
      </c>
      <c r="F33" s="276"/>
      <c r="G33" s="276"/>
      <c r="H33" s="279"/>
      <c r="I33" s="281"/>
      <c r="J33" s="316"/>
    </row>
    <row r="34" spans="1:11" ht="27" customHeight="1" x14ac:dyDescent="0.25">
      <c r="A34" s="302"/>
      <c r="B34" s="276"/>
      <c r="C34" s="276"/>
      <c r="D34" s="236" t="s">
        <v>36</v>
      </c>
      <c r="E34" s="259" t="s">
        <v>149</v>
      </c>
      <c r="F34" s="276"/>
      <c r="G34" s="276"/>
      <c r="H34" s="279"/>
      <c r="I34" s="281"/>
      <c r="J34" s="316"/>
    </row>
    <row r="35" spans="1:11" ht="81" customHeight="1" x14ac:dyDescent="0.25">
      <c r="A35" s="303"/>
      <c r="B35" s="277"/>
      <c r="C35" s="277"/>
      <c r="D35" s="236" t="s">
        <v>37</v>
      </c>
      <c r="E35" s="259" t="s">
        <v>112</v>
      </c>
      <c r="F35" s="277"/>
      <c r="G35" s="277"/>
      <c r="H35" s="279"/>
      <c r="I35" s="282"/>
      <c r="J35" s="317"/>
    </row>
    <row r="36" spans="1:11" ht="155.25" customHeight="1" x14ac:dyDescent="0.25">
      <c r="A36" s="67" t="s">
        <v>25</v>
      </c>
      <c r="B36" s="28" t="s">
        <v>10</v>
      </c>
      <c r="C36" s="28" t="s">
        <v>9</v>
      </c>
      <c r="D36" s="28" t="s">
        <v>65</v>
      </c>
      <c r="E36" s="28" t="s">
        <v>138</v>
      </c>
      <c r="F36" s="28" t="s">
        <v>20</v>
      </c>
      <c r="G36" s="28">
        <v>10</v>
      </c>
      <c r="H36" s="8" t="s">
        <v>327</v>
      </c>
      <c r="I36" s="98"/>
      <c r="J36" s="109"/>
    </row>
    <row r="37" spans="1:11" s="19" customFormat="1" ht="104.25" customHeight="1" x14ac:dyDescent="0.25">
      <c r="A37" s="225" t="s">
        <v>26</v>
      </c>
      <c r="B37" s="222" t="s">
        <v>12</v>
      </c>
      <c r="C37" s="222" t="s">
        <v>150</v>
      </c>
      <c r="D37" s="222" t="s">
        <v>102</v>
      </c>
      <c r="E37" s="222" t="s">
        <v>244</v>
      </c>
      <c r="F37" s="222" t="s">
        <v>11</v>
      </c>
      <c r="G37" s="222">
        <v>15</v>
      </c>
      <c r="H37" s="222" t="s">
        <v>415</v>
      </c>
      <c r="I37" s="101"/>
      <c r="J37" s="117"/>
      <c r="K37" s="237"/>
    </row>
    <row r="38" spans="1:11" s="19" customFormat="1" ht="68.25" customHeight="1" x14ac:dyDescent="0.25">
      <c r="A38" s="264" t="s">
        <v>27</v>
      </c>
      <c r="B38" s="262" t="s">
        <v>469</v>
      </c>
      <c r="C38" s="262" t="s">
        <v>13</v>
      </c>
      <c r="D38" s="263" t="s">
        <v>139</v>
      </c>
      <c r="E38" s="263"/>
      <c r="F38" s="68"/>
      <c r="G38" s="262">
        <f>G39+G43</f>
        <v>10</v>
      </c>
      <c r="H38" s="265"/>
      <c r="I38" s="266"/>
      <c r="J38" s="266"/>
      <c r="K38" s="237"/>
    </row>
    <row r="39" spans="1:11" ht="16.5" customHeight="1" x14ac:dyDescent="0.25">
      <c r="A39" s="301" t="s">
        <v>28</v>
      </c>
      <c r="B39" s="275" t="s">
        <v>471</v>
      </c>
      <c r="C39" s="275" t="s">
        <v>13</v>
      </c>
      <c r="D39" s="6" t="s">
        <v>34</v>
      </c>
      <c r="E39" s="6" t="s">
        <v>141</v>
      </c>
      <c r="F39" s="275" t="s">
        <v>15</v>
      </c>
      <c r="G39" s="275">
        <v>5</v>
      </c>
      <c r="H39" s="279" t="s">
        <v>472</v>
      </c>
      <c r="I39" s="280"/>
      <c r="J39" s="280"/>
    </row>
    <row r="40" spans="1:11" ht="16.5" customHeight="1" x14ac:dyDescent="0.25">
      <c r="A40" s="302"/>
      <c r="B40" s="276"/>
      <c r="C40" s="276"/>
      <c r="D40" s="6" t="s">
        <v>35</v>
      </c>
      <c r="E40" s="6" t="s">
        <v>142</v>
      </c>
      <c r="F40" s="276"/>
      <c r="G40" s="276"/>
      <c r="H40" s="279"/>
      <c r="I40" s="281"/>
      <c r="J40" s="281"/>
    </row>
    <row r="41" spans="1:11" ht="16.5" customHeight="1" x14ac:dyDescent="0.25">
      <c r="A41" s="302"/>
      <c r="B41" s="276"/>
      <c r="C41" s="276"/>
      <c r="D41" s="6" t="s">
        <v>36</v>
      </c>
      <c r="E41" s="6" t="s">
        <v>143</v>
      </c>
      <c r="F41" s="276"/>
      <c r="G41" s="276"/>
      <c r="H41" s="279"/>
      <c r="I41" s="281"/>
      <c r="J41" s="281"/>
    </row>
    <row r="42" spans="1:11" ht="134.25" customHeight="1" x14ac:dyDescent="0.25">
      <c r="A42" s="303"/>
      <c r="B42" s="277"/>
      <c r="C42" s="277"/>
      <c r="D42" s="6" t="s">
        <v>37</v>
      </c>
      <c r="E42" s="6" t="s">
        <v>144</v>
      </c>
      <c r="F42" s="276"/>
      <c r="G42" s="277"/>
      <c r="H42" s="279"/>
      <c r="I42" s="282"/>
      <c r="J42" s="282"/>
    </row>
    <row r="43" spans="1:11" ht="35.25" customHeight="1" x14ac:dyDescent="0.25">
      <c r="A43" s="301" t="s">
        <v>29</v>
      </c>
      <c r="B43" s="275" t="s">
        <v>403</v>
      </c>
      <c r="C43" s="275" t="s">
        <v>13</v>
      </c>
      <c r="D43" s="6" t="s">
        <v>34</v>
      </c>
      <c r="E43" s="6" t="s">
        <v>141</v>
      </c>
      <c r="F43" s="276"/>
      <c r="G43" s="275">
        <v>5</v>
      </c>
      <c r="H43" s="294" t="s">
        <v>401</v>
      </c>
      <c r="I43" s="283"/>
      <c r="J43" s="283"/>
    </row>
    <row r="44" spans="1:11" ht="36.75" customHeight="1" x14ac:dyDescent="0.25">
      <c r="A44" s="302"/>
      <c r="B44" s="276"/>
      <c r="C44" s="276"/>
      <c r="D44" s="6" t="s">
        <v>35</v>
      </c>
      <c r="E44" s="6" t="s">
        <v>142</v>
      </c>
      <c r="F44" s="276"/>
      <c r="G44" s="276"/>
      <c r="H44" s="294"/>
      <c r="I44" s="284"/>
      <c r="J44" s="284"/>
    </row>
    <row r="45" spans="1:11" ht="15.75" customHeight="1" x14ac:dyDescent="0.25">
      <c r="A45" s="302"/>
      <c r="B45" s="276"/>
      <c r="C45" s="276"/>
      <c r="D45" s="6" t="s">
        <v>36</v>
      </c>
      <c r="E45" s="6" t="s">
        <v>143</v>
      </c>
      <c r="F45" s="276"/>
      <c r="G45" s="276"/>
      <c r="H45" s="294"/>
      <c r="I45" s="284"/>
      <c r="J45" s="284"/>
    </row>
    <row r="46" spans="1:11" ht="84" customHeight="1" x14ac:dyDescent="0.25">
      <c r="A46" s="303"/>
      <c r="B46" s="277"/>
      <c r="C46" s="277"/>
      <c r="D46" s="6" t="s">
        <v>37</v>
      </c>
      <c r="E46" s="6" t="s">
        <v>144</v>
      </c>
      <c r="F46" s="277"/>
      <c r="G46" s="277"/>
      <c r="H46" s="294"/>
      <c r="I46" s="285"/>
      <c r="J46" s="285"/>
    </row>
    <row r="47" spans="1:11" ht="135" x14ac:dyDescent="0.25">
      <c r="A47" s="67" t="s">
        <v>30</v>
      </c>
      <c r="B47" s="222" t="s">
        <v>425</v>
      </c>
      <c r="C47" s="28" t="s">
        <v>9</v>
      </c>
      <c r="D47" s="28" t="s">
        <v>65</v>
      </c>
      <c r="E47" s="222" t="s">
        <v>424</v>
      </c>
      <c r="F47" s="28" t="s">
        <v>15</v>
      </c>
      <c r="G47" s="28">
        <v>15</v>
      </c>
      <c r="H47" s="222" t="s">
        <v>426</v>
      </c>
      <c r="I47" s="117"/>
      <c r="J47" s="117"/>
    </row>
    <row r="48" spans="1:11" ht="66" customHeight="1" x14ac:dyDescent="0.25">
      <c r="A48" s="223" t="s">
        <v>31</v>
      </c>
      <c r="B48" s="217" t="s">
        <v>50</v>
      </c>
      <c r="C48" s="217" t="s">
        <v>14</v>
      </c>
      <c r="D48" s="217" t="s">
        <v>65</v>
      </c>
      <c r="E48" s="217">
        <v>0</v>
      </c>
      <c r="F48" s="217" t="s">
        <v>15</v>
      </c>
      <c r="G48" s="217">
        <v>5</v>
      </c>
      <c r="H48" s="220" t="s">
        <v>159</v>
      </c>
      <c r="I48" s="226"/>
      <c r="J48" s="221"/>
    </row>
    <row r="49" spans="1:10" ht="225" customHeight="1" x14ac:dyDescent="0.25">
      <c r="A49" s="78">
        <v>7</v>
      </c>
      <c r="B49" s="222" t="s">
        <v>427</v>
      </c>
      <c r="C49" s="222" t="s">
        <v>114</v>
      </c>
      <c r="D49" s="222" t="s">
        <v>428</v>
      </c>
      <c r="E49" s="222" t="s">
        <v>448</v>
      </c>
      <c r="F49" s="222" t="s">
        <v>429</v>
      </c>
      <c r="G49" s="222">
        <v>3</v>
      </c>
      <c r="H49" s="222" t="s">
        <v>430</v>
      </c>
      <c r="I49" s="109"/>
      <c r="J49" s="109"/>
    </row>
    <row r="50" spans="1:10" ht="130.5" customHeight="1" x14ac:dyDescent="0.25">
      <c r="A50" s="78">
        <v>8</v>
      </c>
      <c r="B50" s="222" t="s">
        <v>432</v>
      </c>
      <c r="C50" s="222" t="s">
        <v>13</v>
      </c>
      <c r="D50" s="222" t="s">
        <v>428</v>
      </c>
      <c r="E50" s="79">
        <v>1</v>
      </c>
      <c r="F50" s="222" t="s">
        <v>15</v>
      </c>
      <c r="G50" s="222">
        <v>2</v>
      </c>
      <c r="H50" s="218" t="s">
        <v>433</v>
      </c>
      <c r="I50" s="109"/>
      <c r="J50" s="109"/>
    </row>
    <row r="51" spans="1:10" x14ac:dyDescent="0.25">
      <c r="A51" s="22"/>
      <c r="B51" s="40" t="s">
        <v>16</v>
      </c>
      <c r="C51" s="23"/>
      <c r="D51" s="23"/>
      <c r="E51" s="23"/>
      <c r="F51" s="23"/>
      <c r="G51" s="23">
        <f>G4+G36+G37+G38+G47+G48+G49+G50</f>
        <v>100</v>
      </c>
      <c r="H51" s="23"/>
      <c r="I51" s="102"/>
      <c r="J51" s="102">
        <f>J6+J10+J15+J19+J23+J28+J36+J37+J39+J43+J47+J49+J50</f>
        <v>0</v>
      </c>
    </row>
    <row r="53" spans="1:10" ht="30" x14ac:dyDescent="0.25">
      <c r="B53" s="48" t="s">
        <v>431</v>
      </c>
    </row>
  </sheetData>
  <mergeCells count="70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J10:J13"/>
    <mergeCell ref="B14:C14"/>
    <mergeCell ref="A15:A18"/>
    <mergeCell ref="B15:B18"/>
    <mergeCell ref="C15:C18"/>
    <mergeCell ref="G15:G18"/>
    <mergeCell ref="I15:I18"/>
    <mergeCell ref="J15:J18"/>
    <mergeCell ref="A10:A13"/>
    <mergeCell ref="B10:B13"/>
    <mergeCell ref="C10:C13"/>
    <mergeCell ref="G10:G13"/>
    <mergeCell ref="H10:H13"/>
    <mergeCell ref="J19:J22"/>
    <mergeCell ref="H15:H18"/>
    <mergeCell ref="A43:A46"/>
    <mergeCell ref="J23:J26"/>
    <mergeCell ref="A23:A26"/>
    <mergeCell ref="B23:B26"/>
    <mergeCell ref="C23:C26"/>
    <mergeCell ref="G23:G26"/>
    <mergeCell ref="H23:H26"/>
    <mergeCell ref="I23:I26"/>
    <mergeCell ref="A39:A42"/>
    <mergeCell ref="B39:B42"/>
    <mergeCell ref="C39:C42"/>
    <mergeCell ref="G39:G42"/>
    <mergeCell ref="I39:I42"/>
    <mergeCell ref="B28:B31"/>
    <mergeCell ref="I43:I46"/>
    <mergeCell ref="J43:J46"/>
    <mergeCell ref="J39:J42"/>
    <mergeCell ref="B43:B46"/>
    <mergeCell ref="C43:C46"/>
    <mergeCell ref="G43:G46"/>
    <mergeCell ref="F39:F46"/>
    <mergeCell ref="H39:H42"/>
    <mergeCell ref="H43:H46"/>
    <mergeCell ref="A32:A35"/>
    <mergeCell ref="B32:B35"/>
    <mergeCell ref="C32:C35"/>
    <mergeCell ref="F5:F35"/>
    <mergeCell ref="I28:I31"/>
    <mergeCell ref="I19:I22"/>
    <mergeCell ref="I10:I13"/>
    <mergeCell ref="A28:A31"/>
    <mergeCell ref="C28:C31"/>
    <mergeCell ref="G28:G31"/>
    <mergeCell ref="H28:H31"/>
    <mergeCell ref="A19:A22"/>
    <mergeCell ref="B19:B22"/>
    <mergeCell ref="C19:C22"/>
    <mergeCell ref="G19:G22"/>
    <mergeCell ref="H19:H22"/>
    <mergeCell ref="G32:G35"/>
    <mergeCell ref="H32:H35"/>
    <mergeCell ref="I32:I35"/>
    <mergeCell ref="J32:J35"/>
    <mergeCell ref="B27:C27"/>
    <mergeCell ref="J28:J31"/>
  </mergeCells>
  <pageMargins left="0.43307086614173229" right="0.23622047244094491" top="0.35433070866141736" bottom="0.59055118110236227" header="0.31496062992125984" footer="0.31496062992125984"/>
  <pageSetup paperSize="9" scale="50" fitToHeight="2" orientation="portrait" horizontalDpi="4294967293" r:id="rId1"/>
  <ignoredErrors>
    <ignoredError sqref="A4:A5 A14 A24:A27 A36:A47 A48 A29:A31" numberStoredAsText="1"/>
    <ignoredError sqref="A6:A13 A15:A23 A28" twoDigitTextYear="1" numberStoredAsText="1"/>
    <ignoredError sqref="A3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7" zoomScaleNormal="87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A36" sqref="A36:XFD36"/>
    </sheetView>
  </sheetViews>
  <sheetFormatPr defaultRowHeight="15" x14ac:dyDescent="0.25"/>
  <cols>
    <col min="1" max="1" width="6.140625" style="1" customWidth="1"/>
    <col min="2" max="2" width="24.28515625" style="1" customWidth="1"/>
    <col min="3" max="3" width="11" style="1" customWidth="1"/>
    <col min="4" max="4" width="25.28515625" style="1" customWidth="1"/>
    <col min="5" max="5" width="12.140625" style="1" customWidth="1"/>
    <col min="6" max="6" width="17" style="1" customWidth="1"/>
    <col min="7" max="7" width="11.28515625" style="1" customWidth="1"/>
    <col min="8" max="8" width="32.140625" style="1" customWidth="1"/>
    <col min="9" max="9" width="9.28515625" style="1" customWidth="1"/>
    <col min="10" max="10" width="29" style="1" customWidth="1"/>
    <col min="11" max="11" width="41.28515625" bestFit="1" customWidth="1"/>
    <col min="13" max="13" width="15.28515625" bestFit="1" customWidth="1"/>
  </cols>
  <sheetData>
    <row r="1" spans="1:13" ht="87.75" customHeight="1" x14ac:dyDescent="0.25">
      <c r="J1" s="8" t="s">
        <v>248</v>
      </c>
      <c r="M1" s="19"/>
    </row>
    <row r="2" spans="1:13" ht="31.5" customHeight="1" x14ac:dyDescent="0.25">
      <c r="A2" s="322" t="s">
        <v>316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3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3" ht="36.75" customHeight="1" x14ac:dyDescent="0.25">
      <c r="A4" s="67">
        <v>1</v>
      </c>
      <c r="B4" s="287" t="s">
        <v>8</v>
      </c>
      <c r="C4" s="288"/>
      <c r="D4" s="28"/>
      <c r="E4" s="28">
        <v>100</v>
      </c>
      <c r="F4" s="68"/>
      <c r="G4" s="28">
        <f>G5+G14</f>
        <v>40</v>
      </c>
      <c r="H4" s="73"/>
      <c r="I4" s="103"/>
      <c r="J4" s="44"/>
    </row>
    <row r="5" spans="1:13" ht="25.5" customHeight="1" x14ac:dyDescent="0.25">
      <c r="A5" s="69" t="s">
        <v>21</v>
      </c>
      <c r="B5" s="308" t="s">
        <v>145</v>
      </c>
      <c r="C5" s="309"/>
      <c r="D5" s="28"/>
      <c r="E5" s="28"/>
      <c r="F5" s="275" t="s">
        <v>19</v>
      </c>
      <c r="G5" s="62">
        <v>10</v>
      </c>
      <c r="H5" s="73"/>
      <c r="I5" s="103"/>
      <c r="J5" s="44"/>
    </row>
    <row r="6" spans="1:13" ht="33" customHeight="1" x14ac:dyDescent="0.25">
      <c r="A6" s="301" t="s">
        <v>67</v>
      </c>
      <c r="B6" s="279" t="s">
        <v>128</v>
      </c>
      <c r="C6" s="279" t="s">
        <v>9</v>
      </c>
      <c r="D6" s="6" t="s">
        <v>34</v>
      </c>
      <c r="E6" s="236" t="s">
        <v>146</v>
      </c>
      <c r="F6" s="276"/>
      <c r="G6" s="279">
        <v>5</v>
      </c>
      <c r="H6" s="279" t="s">
        <v>416</v>
      </c>
      <c r="I6" s="318"/>
      <c r="J6" s="272"/>
    </row>
    <row r="7" spans="1:13" ht="27" customHeight="1" x14ac:dyDescent="0.25">
      <c r="A7" s="302"/>
      <c r="B7" s="279"/>
      <c r="C7" s="279"/>
      <c r="D7" s="6" t="s">
        <v>35</v>
      </c>
      <c r="E7" s="236" t="s">
        <v>39</v>
      </c>
      <c r="F7" s="276"/>
      <c r="G7" s="279"/>
      <c r="H7" s="279"/>
      <c r="I7" s="319"/>
      <c r="J7" s="273"/>
    </row>
    <row r="8" spans="1:13" ht="34.5" customHeight="1" x14ac:dyDescent="0.25">
      <c r="A8" s="302"/>
      <c r="B8" s="279"/>
      <c r="C8" s="279"/>
      <c r="D8" s="6" t="s">
        <v>36</v>
      </c>
      <c r="E8" s="236" t="s">
        <v>147</v>
      </c>
      <c r="F8" s="276"/>
      <c r="G8" s="279"/>
      <c r="H8" s="279"/>
      <c r="I8" s="319"/>
      <c r="J8" s="273"/>
    </row>
    <row r="9" spans="1:13" ht="32.25" customHeight="1" x14ac:dyDescent="0.25">
      <c r="A9" s="303"/>
      <c r="B9" s="279"/>
      <c r="C9" s="279"/>
      <c r="D9" s="6" t="s">
        <v>37</v>
      </c>
      <c r="E9" s="236" t="s">
        <v>41</v>
      </c>
      <c r="F9" s="276"/>
      <c r="G9" s="279"/>
      <c r="H9" s="279"/>
      <c r="I9" s="320"/>
      <c r="J9" s="274"/>
    </row>
    <row r="10" spans="1:13" ht="34.5" customHeight="1" x14ac:dyDescent="0.25">
      <c r="A10" s="301" t="s">
        <v>68</v>
      </c>
      <c r="B10" s="279" t="s">
        <v>127</v>
      </c>
      <c r="C10" s="279" t="s">
        <v>9</v>
      </c>
      <c r="D10" s="6" t="s">
        <v>34</v>
      </c>
      <c r="E10" s="236" t="s">
        <v>146</v>
      </c>
      <c r="F10" s="276"/>
      <c r="G10" s="279">
        <v>5</v>
      </c>
      <c r="H10" s="275" t="s">
        <v>441</v>
      </c>
      <c r="I10" s="318"/>
      <c r="J10" s="272"/>
    </row>
    <row r="11" spans="1:13" ht="30.75" customHeight="1" x14ac:dyDescent="0.25">
      <c r="A11" s="302"/>
      <c r="B11" s="279"/>
      <c r="C11" s="279"/>
      <c r="D11" s="6" t="s">
        <v>35</v>
      </c>
      <c r="E11" s="236" t="s">
        <v>39</v>
      </c>
      <c r="F11" s="276"/>
      <c r="G11" s="279"/>
      <c r="H11" s="276"/>
      <c r="I11" s="319"/>
      <c r="J11" s="273"/>
    </row>
    <row r="12" spans="1:13" ht="29.25" customHeight="1" x14ac:dyDescent="0.25">
      <c r="A12" s="302"/>
      <c r="B12" s="279"/>
      <c r="C12" s="279"/>
      <c r="D12" s="6" t="s">
        <v>36</v>
      </c>
      <c r="E12" s="236" t="s">
        <v>147</v>
      </c>
      <c r="F12" s="276"/>
      <c r="G12" s="279"/>
      <c r="H12" s="276"/>
      <c r="I12" s="319"/>
      <c r="J12" s="273"/>
    </row>
    <row r="13" spans="1:13" ht="34.5" customHeight="1" x14ac:dyDescent="0.25">
      <c r="A13" s="303"/>
      <c r="B13" s="279"/>
      <c r="C13" s="279"/>
      <c r="D13" s="6" t="s">
        <v>37</v>
      </c>
      <c r="E13" s="236" t="s">
        <v>41</v>
      </c>
      <c r="F13" s="276"/>
      <c r="G13" s="279"/>
      <c r="H13" s="277"/>
      <c r="I13" s="320"/>
      <c r="J13" s="274"/>
    </row>
    <row r="14" spans="1:13" ht="15" customHeight="1" x14ac:dyDescent="0.25">
      <c r="A14" s="69" t="s">
        <v>22</v>
      </c>
      <c r="B14" s="305" t="s">
        <v>130</v>
      </c>
      <c r="C14" s="306"/>
      <c r="D14" s="6"/>
      <c r="E14" s="6"/>
      <c r="F14" s="276"/>
      <c r="G14" s="28">
        <f>G15+G19+G23</f>
        <v>30</v>
      </c>
      <c r="H14" s="73"/>
      <c r="I14" s="104"/>
      <c r="J14" s="44"/>
    </row>
    <row r="15" spans="1:13" ht="36.75" customHeight="1" x14ac:dyDescent="0.25">
      <c r="A15" s="301" t="s">
        <v>43</v>
      </c>
      <c r="B15" s="275" t="s">
        <v>129</v>
      </c>
      <c r="C15" s="275" t="s">
        <v>9</v>
      </c>
      <c r="D15" s="6" t="s">
        <v>34</v>
      </c>
      <c r="E15" s="6" t="s">
        <v>146</v>
      </c>
      <c r="F15" s="276"/>
      <c r="G15" s="275">
        <v>10</v>
      </c>
      <c r="H15" s="294" t="s">
        <v>385</v>
      </c>
      <c r="I15" s="318"/>
      <c r="J15" s="272"/>
    </row>
    <row r="16" spans="1:13" ht="30" customHeight="1" x14ac:dyDescent="0.25">
      <c r="A16" s="302"/>
      <c r="B16" s="276"/>
      <c r="C16" s="276"/>
      <c r="D16" s="6" t="s">
        <v>35</v>
      </c>
      <c r="E16" s="6" t="s">
        <v>39</v>
      </c>
      <c r="F16" s="276"/>
      <c r="G16" s="276"/>
      <c r="H16" s="294"/>
      <c r="I16" s="319"/>
      <c r="J16" s="273"/>
    </row>
    <row r="17" spans="1:10" ht="27.75" customHeight="1" x14ac:dyDescent="0.25">
      <c r="A17" s="302"/>
      <c r="B17" s="276"/>
      <c r="C17" s="276"/>
      <c r="D17" s="6" t="s">
        <v>36</v>
      </c>
      <c r="E17" s="6" t="s">
        <v>147</v>
      </c>
      <c r="F17" s="276"/>
      <c r="G17" s="276"/>
      <c r="H17" s="294"/>
      <c r="I17" s="319"/>
      <c r="J17" s="273"/>
    </row>
    <row r="18" spans="1:10" ht="45.75" customHeight="1" x14ac:dyDescent="0.25">
      <c r="A18" s="303"/>
      <c r="B18" s="277"/>
      <c r="C18" s="277"/>
      <c r="D18" s="6" t="s">
        <v>37</v>
      </c>
      <c r="E18" s="6" t="s">
        <v>112</v>
      </c>
      <c r="F18" s="276"/>
      <c r="G18" s="277"/>
      <c r="H18" s="294"/>
      <c r="I18" s="320"/>
      <c r="J18" s="274"/>
    </row>
    <row r="19" spans="1:10" ht="42" customHeight="1" x14ac:dyDescent="0.25">
      <c r="A19" s="301" t="s">
        <v>44</v>
      </c>
      <c r="B19" s="275" t="s">
        <v>17</v>
      </c>
      <c r="C19" s="275" t="s">
        <v>9</v>
      </c>
      <c r="D19" s="6" t="s">
        <v>34</v>
      </c>
      <c r="E19" s="6" t="s">
        <v>138</v>
      </c>
      <c r="F19" s="276"/>
      <c r="G19" s="275">
        <v>10</v>
      </c>
      <c r="H19" s="294" t="s">
        <v>328</v>
      </c>
      <c r="I19" s="324"/>
      <c r="J19" s="275"/>
    </row>
    <row r="20" spans="1:10" ht="35.25" customHeight="1" x14ac:dyDescent="0.25">
      <c r="A20" s="302"/>
      <c r="B20" s="276"/>
      <c r="C20" s="276"/>
      <c r="D20" s="6" t="s">
        <v>35</v>
      </c>
      <c r="E20" s="6" t="s">
        <v>148</v>
      </c>
      <c r="F20" s="276"/>
      <c r="G20" s="276"/>
      <c r="H20" s="294"/>
      <c r="I20" s="325"/>
      <c r="J20" s="276"/>
    </row>
    <row r="21" spans="1:10" ht="37.5" customHeight="1" x14ac:dyDescent="0.25">
      <c r="A21" s="302"/>
      <c r="B21" s="276"/>
      <c r="C21" s="276"/>
      <c r="D21" s="6" t="s">
        <v>36</v>
      </c>
      <c r="E21" s="6" t="s">
        <v>149</v>
      </c>
      <c r="F21" s="276"/>
      <c r="G21" s="276"/>
      <c r="H21" s="294"/>
      <c r="I21" s="325"/>
      <c r="J21" s="276"/>
    </row>
    <row r="22" spans="1:10" ht="56.25" customHeight="1" x14ac:dyDescent="0.25">
      <c r="A22" s="303"/>
      <c r="B22" s="277"/>
      <c r="C22" s="277"/>
      <c r="D22" s="6" t="s">
        <v>37</v>
      </c>
      <c r="E22" s="6" t="s">
        <v>112</v>
      </c>
      <c r="F22" s="276"/>
      <c r="G22" s="277"/>
      <c r="H22" s="294"/>
      <c r="I22" s="326"/>
      <c r="J22" s="277"/>
    </row>
    <row r="23" spans="1:10" ht="39.75" customHeight="1" x14ac:dyDescent="0.25">
      <c r="A23" s="301" t="s">
        <v>45</v>
      </c>
      <c r="B23" s="275" t="s">
        <v>18</v>
      </c>
      <c r="C23" s="275" t="s">
        <v>9</v>
      </c>
      <c r="D23" s="6" t="s">
        <v>34</v>
      </c>
      <c r="E23" s="6" t="s">
        <v>138</v>
      </c>
      <c r="F23" s="276"/>
      <c r="G23" s="279">
        <v>10</v>
      </c>
      <c r="H23" s="294" t="s">
        <v>329</v>
      </c>
      <c r="I23" s="318"/>
      <c r="J23" s="272"/>
    </row>
    <row r="24" spans="1:10" ht="45" customHeight="1" x14ac:dyDescent="0.25">
      <c r="A24" s="302"/>
      <c r="B24" s="276"/>
      <c r="C24" s="276"/>
      <c r="D24" s="6" t="s">
        <v>35</v>
      </c>
      <c r="E24" s="6" t="s">
        <v>148</v>
      </c>
      <c r="F24" s="276"/>
      <c r="G24" s="279"/>
      <c r="H24" s="294"/>
      <c r="I24" s="319"/>
      <c r="J24" s="273"/>
    </row>
    <row r="25" spans="1:10" ht="32.25" customHeight="1" x14ac:dyDescent="0.25">
      <c r="A25" s="302"/>
      <c r="B25" s="276"/>
      <c r="C25" s="276"/>
      <c r="D25" s="6" t="s">
        <v>36</v>
      </c>
      <c r="E25" s="6" t="s">
        <v>149</v>
      </c>
      <c r="F25" s="276"/>
      <c r="G25" s="279"/>
      <c r="H25" s="294"/>
      <c r="I25" s="319"/>
      <c r="J25" s="273"/>
    </row>
    <row r="26" spans="1:10" ht="57.75" customHeight="1" x14ac:dyDescent="0.25">
      <c r="A26" s="303"/>
      <c r="B26" s="277"/>
      <c r="C26" s="277"/>
      <c r="D26" s="77" t="s">
        <v>37</v>
      </c>
      <c r="E26" s="77" t="s">
        <v>112</v>
      </c>
      <c r="F26" s="276"/>
      <c r="G26" s="275"/>
      <c r="H26" s="294"/>
      <c r="I26" s="320"/>
      <c r="J26" s="274"/>
    </row>
    <row r="27" spans="1:10" ht="90" x14ac:dyDescent="0.25">
      <c r="A27" s="67" t="s">
        <v>25</v>
      </c>
      <c r="B27" s="64" t="s">
        <v>164</v>
      </c>
      <c r="C27" s="64" t="s">
        <v>99</v>
      </c>
      <c r="D27" s="28" t="s">
        <v>65</v>
      </c>
      <c r="E27" s="6" t="s">
        <v>165</v>
      </c>
      <c r="F27" s="28" t="s">
        <v>15</v>
      </c>
      <c r="G27" s="28">
        <v>5</v>
      </c>
      <c r="H27" s="62" t="s">
        <v>168</v>
      </c>
      <c r="I27" s="137"/>
      <c r="J27" s="149"/>
    </row>
    <row r="28" spans="1:10" ht="156.75" customHeight="1" x14ac:dyDescent="0.25">
      <c r="A28" s="67" t="s">
        <v>26</v>
      </c>
      <c r="B28" s="64" t="s">
        <v>166</v>
      </c>
      <c r="C28" s="64" t="s">
        <v>9</v>
      </c>
      <c r="D28" s="28" t="s">
        <v>65</v>
      </c>
      <c r="E28" s="6">
        <v>98</v>
      </c>
      <c r="F28" s="28" t="s">
        <v>15</v>
      </c>
      <c r="G28" s="28">
        <v>5</v>
      </c>
      <c r="H28" s="62" t="s">
        <v>167</v>
      </c>
      <c r="I28" s="136"/>
      <c r="J28" s="45"/>
    </row>
    <row r="29" spans="1:10" ht="40.5" customHeight="1" x14ac:dyDescent="0.25">
      <c r="A29" s="301" t="s">
        <v>27</v>
      </c>
      <c r="B29" s="275" t="s">
        <v>403</v>
      </c>
      <c r="C29" s="275" t="s">
        <v>13</v>
      </c>
      <c r="D29" s="6" t="s">
        <v>139</v>
      </c>
      <c r="E29" s="6"/>
      <c r="F29" s="275" t="s">
        <v>15</v>
      </c>
      <c r="G29" s="275">
        <v>10</v>
      </c>
      <c r="H29" s="275" t="s">
        <v>332</v>
      </c>
      <c r="I29" s="318"/>
      <c r="J29" s="272"/>
    </row>
    <row r="30" spans="1:10" ht="26.25" customHeight="1" x14ac:dyDescent="0.25">
      <c r="A30" s="302"/>
      <c r="B30" s="276"/>
      <c r="C30" s="276"/>
      <c r="D30" s="6" t="s">
        <v>34</v>
      </c>
      <c r="E30" s="6" t="s">
        <v>141</v>
      </c>
      <c r="F30" s="276"/>
      <c r="G30" s="276"/>
      <c r="H30" s="276"/>
      <c r="I30" s="319"/>
      <c r="J30" s="273"/>
    </row>
    <row r="31" spans="1:10" ht="44.25" customHeight="1" x14ac:dyDescent="0.25">
      <c r="A31" s="302"/>
      <c r="B31" s="276"/>
      <c r="C31" s="276"/>
      <c r="D31" s="6" t="s">
        <v>35</v>
      </c>
      <c r="E31" s="6" t="s">
        <v>142</v>
      </c>
      <c r="F31" s="276"/>
      <c r="G31" s="276"/>
      <c r="H31" s="276"/>
      <c r="I31" s="319"/>
      <c r="J31" s="273"/>
    </row>
    <row r="32" spans="1:10" ht="31.5" customHeight="1" x14ac:dyDescent="0.25">
      <c r="A32" s="302"/>
      <c r="B32" s="276"/>
      <c r="C32" s="276"/>
      <c r="D32" s="6" t="s">
        <v>36</v>
      </c>
      <c r="E32" s="6" t="s">
        <v>143</v>
      </c>
      <c r="F32" s="276"/>
      <c r="G32" s="276"/>
      <c r="H32" s="276"/>
      <c r="I32" s="319"/>
      <c r="J32" s="273"/>
    </row>
    <row r="33" spans="1:10" ht="30" customHeight="1" x14ac:dyDescent="0.25">
      <c r="A33" s="303"/>
      <c r="B33" s="277"/>
      <c r="C33" s="277"/>
      <c r="D33" s="6" t="s">
        <v>37</v>
      </c>
      <c r="E33" s="6" t="s">
        <v>144</v>
      </c>
      <c r="F33" s="277"/>
      <c r="G33" s="277"/>
      <c r="H33" s="277"/>
      <c r="I33" s="320"/>
      <c r="J33" s="274"/>
    </row>
    <row r="34" spans="1:10" ht="149.25" customHeight="1" x14ac:dyDescent="0.25">
      <c r="A34" s="69" t="s">
        <v>30</v>
      </c>
      <c r="B34" s="62" t="s">
        <v>156</v>
      </c>
      <c r="C34" s="62" t="s">
        <v>99</v>
      </c>
      <c r="D34" s="28" t="s">
        <v>65</v>
      </c>
      <c r="E34" s="28">
        <v>0</v>
      </c>
      <c r="F34" s="62" t="s">
        <v>15</v>
      </c>
      <c r="G34" s="62">
        <v>15</v>
      </c>
      <c r="H34" s="77" t="s">
        <v>158</v>
      </c>
      <c r="I34" s="108"/>
      <c r="J34" s="44"/>
    </row>
    <row r="35" spans="1:10" ht="183.75" customHeight="1" x14ac:dyDescent="0.25">
      <c r="A35" s="69" t="s">
        <v>31</v>
      </c>
      <c r="B35" s="62" t="s">
        <v>333</v>
      </c>
      <c r="C35" s="62" t="s">
        <v>9</v>
      </c>
      <c r="D35" s="28" t="s">
        <v>65</v>
      </c>
      <c r="E35" s="28">
        <v>90</v>
      </c>
      <c r="F35" s="62" t="s">
        <v>157</v>
      </c>
      <c r="G35" s="62">
        <v>15</v>
      </c>
      <c r="H35" s="77" t="s">
        <v>334</v>
      </c>
      <c r="I35" s="108"/>
      <c r="J35" s="45"/>
    </row>
    <row r="36" spans="1:10" ht="73.5" customHeight="1" x14ac:dyDescent="0.25">
      <c r="A36" s="223" t="s">
        <v>66</v>
      </c>
      <c r="B36" s="217" t="s">
        <v>50</v>
      </c>
      <c r="C36" s="217" t="s">
        <v>14</v>
      </c>
      <c r="D36" s="217" t="s">
        <v>65</v>
      </c>
      <c r="E36" s="217">
        <v>0</v>
      </c>
      <c r="F36" s="217" t="s">
        <v>15</v>
      </c>
      <c r="G36" s="217">
        <v>5</v>
      </c>
      <c r="H36" s="217" t="s">
        <v>159</v>
      </c>
      <c r="I36" s="227"/>
      <c r="J36" s="220"/>
    </row>
    <row r="37" spans="1:10" ht="210" x14ac:dyDescent="0.25">
      <c r="A37" s="225" t="s">
        <v>435</v>
      </c>
      <c r="B37" s="222" t="s">
        <v>427</v>
      </c>
      <c r="C37" s="222" t="s">
        <v>114</v>
      </c>
      <c r="D37" s="222" t="s">
        <v>428</v>
      </c>
      <c r="E37" s="222" t="s">
        <v>448</v>
      </c>
      <c r="F37" s="222" t="s">
        <v>429</v>
      </c>
      <c r="G37" s="222">
        <v>3</v>
      </c>
      <c r="H37" s="222" t="s">
        <v>430</v>
      </c>
      <c r="I37" s="109"/>
      <c r="J37" s="109"/>
    </row>
    <row r="38" spans="1:10" ht="135" x14ac:dyDescent="0.25">
      <c r="A38" s="225" t="s">
        <v>436</v>
      </c>
      <c r="B38" s="222" t="s">
        <v>432</v>
      </c>
      <c r="C38" s="222" t="s">
        <v>13</v>
      </c>
      <c r="D38" s="222" t="s">
        <v>428</v>
      </c>
      <c r="E38" s="79">
        <v>1</v>
      </c>
      <c r="F38" s="222" t="s">
        <v>15</v>
      </c>
      <c r="G38" s="222">
        <v>2</v>
      </c>
      <c r="H38" s="218" t="s">
        <v>433</v>
      </c>
      <c r="I38" s="109"/>
      <c r="J38" s="109"/>
    </row>
    <row r="39" spans="1:10" x14ac:dyDescent="0.25">
      <c r="A39" s="26"/>
      <c r="B39" s="26" t="s">
        <v>16</v>
      </c>
      <c r="C39" s="26"/>
      <c r="D39" s="26"/>
      <c r="E39" s="26"/>
      <c r="F39" s="26"/>
      <c r="G39" s="23">
        <f>G36+G35+G34+G28+G27+G4+G29+G37+G38</f>
        <v>100</v>
      </c>
      <c r="H39" s="26"/>
      <c r="I39" s="105"/>
      <c r="J39" s="186">
        <f>J6+J10+J15+J19+J23+J27+J28+J29+J34+J35+J37+J38</f>
        <v>0</v>
      </c>
    </row>
    <row r="41" spans="1:10" ht="30" x14ac:dyDescent="0.25">
      <c r="B41" s="48" t="s">
        <v>431</v>
      </c>
    </row>
  </sheetData>
  <mergeCells count="48">
    <mergeCell ref="J29:J33"/>
    <mergeCell ref="G29:G33"/>
    <mergeCell ref="H23:H26"/>
    <mergeCell ref="B29:B33"/>
    <mergeCell ref="A29:A33"/>
    <mergeCell ref="C29:C33"/>
    <mergeCell ref="I23:I26"/>
    <mergeCell ref="G23:G26"/>
    <mergeCell ref="F29:F33"/>
    <mergeCell ref="H29:H33"/>
    <mergeCell ref="I29:I33"/>
    <mergeCell ref="H15:H18"/>
    <mergeCell ref="I15:I18"/>
    <mergeCell ref="A19:A22"/>
    <mergeCell ref="B19:B22"/>
    <mergeCell ref="C19:C22"/>
    <mergeCell ref="G19:G22"/>
    <mergeCell ref="H19:H22"/>
    <mergeCell ref="I19:I22"/>
    <mergeCell ref="H6:H9"/>
    <mergeCell ref="I6:I9"/>
    <mergeCell ref="A10:A13"/>
    <mergeCell ref="B10:B13"/>
    <mergeCell ref="C10:C13"/>
    <mergeCell ref="G10:G13"/>
    <mergeCell ref="H10:H13"/>
    <mergeCell ref="I10:I13"/>
    <mergeCell ref="A2:J2"/>
    <mergeCell ref="G15:G18"/>
    <mergeCell ref="B4:C4"/>
    <mergeCell ref="B5:C5"/>
    <mergeCell ref="F5:F26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G6:G9"/>
    <mergeCell ref="J6:J9"/>
    <mergeCell ref="J10:J13"/>
    <mergeCell ref="J15:J18"/>
    <mergeCell ref="J19:J22"/>
    <mergeCell ref="J23:J26"/>
  </mergeCells>
  <pageMargins left="0" right="0" top="0" bottom="0" header="0.31496062992125984" footer="0.31496062992125984"/>
  <pageSetup paperSize="9" scale="44" fitToHeight="2" orientation="portrait" horizontalDpi="4294967294" r:id="rId1"/>
  <ignoredErrors>
    <ignoredError sqref="A27:A29 A36 A34:A35 A37:A38" numberStoredAsText="1"/>
    <ignoredError sqref="A19:A26 A10:A18 A6:A9" twoDigitTextYear="1"/>
    <ignoredError sqref="A5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52</vt:i4>
      </vt:variant>
      <vt:variant>
        <vt:lpstr>Именованные диапазоны</vt:lpstr>
      </vt:variant>
      <vt:variant>
        <vt:i4>43</vt:i4>
      </vt:variant>
    </vt:vector>
  </HeadingPairs>
  <TitlesOfParts>
    <vt:vector size="95" baseType="lpstr">
      <vt:lpstr>Бокситогорская МБ </vt:lpstr>
      <vt:lpstr>Волосовская</vt:lpstr>
      <vt:lpstr>Волховская </vt:lpstr>
      <vt:lpstr>Всеволожская</vt:lpstr>
      <vt:lpstr>Токсовская</vt:lpstr>
      <vt:lpstr>Сертолово</vt:lpstr>
      <vt:lpstr>Приморск</vt:lpstr>
      <vt:lpstr>Рощино</vt:lpstr>
      <vt:lpstr>Выборгская ДГБ</vt:lpstr>
      <vt:lpstr>Выборгский роддом</vt:lpstr>
      <vt:lpstr>Выборгская МБ</vt:lpstr>
      <vt:lpstr>Гатчинская КМБ</vt:lpstr>
      <vt:lpstr>Кингисеппская МБ</vt:lpstr>
      <vt:lpstr>Киришская МБ</vt:lpstr>
      <vt:lpstr>Кировская МБ</vt:lpstr>
      <vt:lpstr>Лодейнопольская МБ</vt:lpstr>
      <vt:lpstr>Ломоносовская МБ</vt:lpstr>
      <vt:lpstr>Лужская МБ</vt:lpstr>
      <vt:lpstr>Подпорожская МБ</vt:lpstr>
      <vt:lpstr>Приозерская МБ</vt:lpstr>
      <vt:lpstr>Сланцевская МБ</vt:lpstr>
      <vt:lpstr>Тихвинская МБ</vt:lpstr>
      <vt:lpstr>Тосненская КМБ</vt:lpstr>
      <vt:lpstr>Сосновый мыс</vt:lpstr>
      <vt:lpstr>Центр проф патологии</vt:lpstr>
      <vt:lpstr>Центр СПИД</vt:lpstr>
      <vt:lpstr>Лужский дом ребёнка</vt:lpstr>
      <vt:lpstr>Всеволожский дом ребенка</vt:lpstr>
      <vt:lpstr>Контрольно-анал лабор</vt:lpstr>
      <vt:lpstr>Ленобл центр</vt:lpstr>
      <vt:lpstr>ЛОКБ</vt:lpstr>
      <vt:lpstr>ЛОДКБ</vt:lpstr>
      <vt:lpstr>ЛООД</vt:lpstr>
      <vt:lpstr>БСМЭ</vt:lpstr>
      <vt:lpstr>ЦКЛО</vt:lpstr>
      <vt:lpstr>Выборг ТБ</vt:lpstr>
      <vt:lpstr>ТБ Дружноселье</vt:lpstr>
      <vt:lpstr>ТБ Зеленохолмская</vt:lpstr>
      <vt:lpstr>ЛОПТД</vt:lpstr>
      <vt:lpstr>ТБ Тихвин</vt:lpstr>
      <vt:lpstr>Мед техникум</vt:lpstr>
      <vt:lpstr>МК Выборг</vt:lpstr>
      <vt:lpstr>МК Тихвин</vt:lpstr>
      <vt:lpstr>ЛОНД</vt:lpstr>
      <vt:lpstr>ВМНД</vt:lpstr>
      <vt:lpstr>ПБ Дружноселье</vt:lpstr>
      <vt:lpstr>ПБ Свирская</vt:lpstr>
      <vt:lpstr>ПБ Тихвин</vt:lpstr>
      <vt:lpstr>ПБ Ульяновская</vt:lpstr>
      <vt:lpstr>ЛОПНД</vt:lpstr>
      <vt:lpstr>МИАЦ</vt:lpstr>
      <vt:lpstr>Центр Мед.профилактики</vt:lpstr>
      <vt:lpstr>'Бокситогорская МБ '!Область_печати</vt:lpstr>
      <vt:lpstr>БСМЭ!Область_печати</vt:lpstr>
      <vt:lpstr>ВМНД!Область_печати</vt:lpstr>
      <vt:lpstr>Волосовская!Область_печати</vt:lpstr>
      <vt:lpstr>'Всеволожский дом ребенка'!Область_печати</vt:lpstr>
      <vt:lpstr>'Выборг ТБ'!Область_печати</vt:lpstr>
      <vt:lpstr>'Выборгская МБ'!Область_печати</vt:lpstr>
      <vt:lpstr>'Гатчинская КМБ'!Область_печати</vt:lpstr>
      <vt:lpstr>'Кингисеппская МБ'!Область_печати</vt:lpstr>
      <vt:lpstr>'Киришская МБ'!Область_печати</vt:lpstr>
      <vt:lpstr>'Кировская МБ'!Область_печати</vt:lpstr>
      <vt:lpstr>'Контрольно-анал лабор'!Область_печати</vt:lpstr>
      <vt:lpstr>'Ленобл центр'!Область_печати</vt:lpstr>
      <vt:lpstr>'Лодейнопольская МБ'!Область_печати</vt:lpstr>
      <vt:lpstr>ЛОДКБ!Область_печати</vt:lpstr>
      <vt:lpstr>ЛОКБ!Область_печати</vt:lpstr>
      <vt:lpstr>'Ломоносовская МБ'!Область_печати</vt:lpstr>
      <vt:lpstr>ЛОНД!Область_печати</vt:lpstr>
      <vt:lpstr>ЛООД!Область_печати</vt:lpstr>
      <vt:lpstr>ЛОПНД!Область_печати</vt:lpstr>
      <vt:lpstr>ЛОПТД!Область_печати</vt:lpstr>
      <vt:lpstr>'Лужская МБ'!Область_печати</vt:lpstr>
      <vt:lpstr>'Лужский дом ребёнка'!Область_печати</vt:lpstr>
      <vt:lpstr>МИАЦ!Область_печати</vt:lpstr>
      <vt:lpstr>'ПБ Дружноселье'!Область_печати</vt:lpstr>
      <vt:lpstr>'ПБ Свирская'!Область_печати</vt:lpstr>
      <vt:lpstr>'ПБ Тихвин'!Область_печати</vt:lpstr>
      <vt:lpstr>'ПБ Ульяновская'!Область_печати</vt:lpstr>
      <vt:lpstr>'Подпорожская МБ'!Область_печати</vt:lpstr>
      <vt:lpstr>Приморск!Область_печати</vt:lpstr>
      <vt:lpstr>'Приозерская МБ'!Область_печати</vt:lpstr>
      <vt:lpstr>Рощино!Область_печати</vt:lpstr>
      <vt:lpstr>Сертолово!Область_печати</vt:lpstr>
      <vt:lpstr>'Сланцевская МБ'!Область_печати</vt:lpstr>
      <vt:lpstr>'Сосновый мыс'!Область_печати</vt:lpstr>
      <vt:lpstr>'ТБ Дружноселье'!Область_печати</vt:lpstr>
      <vt:lpstr>'ТБ Зеленохолмская'!Область_печати</vt:lpstr>
      <vt:lpstr>'ТБ Тихвин'!Область_печати</vt:lpstr>
      <vt:lpstr>'Тихвинская МБ'!Область_печати</vt:lpstr>
      <vt:lpstr>Токсовская!Область_печати</vt:lpstr>
      <vt:lpstr>'Тосненская КМБ'!Область_печати</vt:lpstr>
      <vt:lpstr>'Центр СПИД'!Область_печати</vt:lpstr>
      <vt:lpstr>ЦКЛО!Область_печати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Игоревна Ровкина</dc:creator>
  <cp:lastModifiedBy>Юлия Павловна Коршева</cp:lastModifiedBy>
  <cp:lastPrinted>2019-10-11T08:17:45Z</cp:lastPrinted>
  <dcterms:created xsi:type="dcterms:W3CDTF">2016-02-01T09:26:34Z</dcterms:created>
  <dcterms:modified xsi:type="dcterms:W3CDTF">2019-10-11T08:28:22Z</dcterms:modified>
</cp:coreProperties>
</file>